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375" yWindow="3330" windowWidth="11970" windowHeight="2085" tabRatio="970"/>
  </bookViews>
  <sheets>
    <sheet name="RESOLUCION " sheetId="274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C135" i="274" l="1"/>
  <c r="C555" i="274"/>
  <c r="C601" i="274"/>
  <c r="C142" i="274"/>
  <c r="C283" i="274"/>
  <c r="C654" i="274"/>
  <c r="C651" i="274"/>
  <c r="C646" i="274"/>
  <c r="C638" i="274"/>
  <c r="C610" i="274"/>
  <c r="C597" i="274"/>
  <c r="C594" i="274"/>
  <c r="C589" i="274"/>
  <c r="C588" i="274" s="1"/>
  <c r="C585" i="274"/>
  <c r="C581" i="274"/>
  <c r="C576" i="274"/>
  <c r="C569" i="274"/>
  <c r="C409" i="274"/>
  <c r="C552" i="274"/>
  <c r="C509" i="274"/>
  <c r="C508" i="274" s="1"/>
  <c r="C475" i="274" s="1"/>
  <c r="C492" i="274"/>
  <c r="C546" i="274"/>
  <c r="C527" i="274"/>
  <c r="C539" i="274"/>
  <c r="C503" i="274"/>
  <c r="C478" i="274"/>
  <c r="C296" i="274"/>
  <c r="C295" i="274" s="1"/>
  <c r="C294" i="274" s="1"/>
  <c r="C292" i="274" s="1"/>
  <c r="C290" i="274" s="1"/>
  <c r="C677" i="274" s="1"/>
  <c r="C305" i="274"/>
  <c r="C301" i="274" s="1"/>
  <c r="C386" i="274"/>
  <c r="C382" i="274" s="1"/>
  <c r="C371" i="274" s="1"/>
  <c r="C458" i="274"/>
  <c r="C455" i="274"/>
  <c r="C441" i="274"/>
  <c r="C438" i="274"/>
  <c r="C419" i="274"/>
  <c r="C415" i="274"/>
  <c r="C372" i="274"/>
  <c r="C327" i="274"/>
  <c r="C341" i="274"/>
  <c r="C364" i="274"/>
  <c r="C405" i="274"/>
  <c r="C335" i="274"/>
  <c r="C185" i="274"/>
  <c r="C197" i="274"/>
  <c r="C210" i="274"/>
  <c r="C522" i="274"/>
  <c r="C685" i="274"/>
  <c r="C498" i="274"/>
  <c r="C497" i="274"/>
  <c r="C472" i="274"/>
  <c r="C469" i="274"/>
  <c r="C468" i="274" s="1"/>
  <c r="C451" i="274"/>
  <c r="C369" i="274"/>
  <c r="C368" i="274"/>
  <c r="C332" i="274"/>
  <c r="C331" i="274"/>
  <c r="C246" i="274"/>
  <c r="C241" i="274"/>
  <c r="C129" i="274"/>
  <c r="C516" i="274"/>
  <c r="C684" i="274" s="1"/>
  <c r="C683" i="274" s="1"/>
  <c r="C254" i="274"/>
  <c r="C205" i="274"/>
  <c r="C233" i="274"/>
  <c r="C221" i="274"/>
  <c r="C266" i="274"/>
  <c r="C278" i="274"/>
  <c r="C86" i="274"/>
  <c r="B165" i="274"/>
  <c r="B164" i="274"/>
  <c r="B161" i="274"/>
  <c r="B159" i="274"/>
  <c r="B157" i="274"/>
  <c r="C138" i="274"/>
  <c r="C122" i="274"/>
  <c r="C165" i="274"/>
  <c r="C119" i="274"/>
  <c r="C164" i="274"/>
  <c r="C69" i="274"/>
  <c r="C50" i="274"/>
  <c r="C148" i="274"/>
  <c r="C94" i="274"/>
  <c r="C54" i="274"/>
  <c r="C46" i="274"/>
  <c r="C42" i="274"/>
  <c r="C98" i="274"/>
  <c r="C157" i="274" s="1"/>
  <c r="C104" i="274"/>
  <c r="C159" i="274" s="1"/>
  <c r="C64" i="274"/>
  <c r="C73" i="274"/>
  <c r="C111" i="274"/>
  <c r="C161" i="274" s="1"/>
  <c r="C53" i="274"/>
  <c r="C154" i="274" s="1"/>
  <c r="C41" i="274"/>
  <c r="C153" i="274" s="1"/>
  <c r="C152" i="274" s="1"/>
  <c r="C150" i="274" s="1"/>
  <c r="C147" i="274" s="1"/>
  <c r="C414" i="274"/>
  <c r="C412" i="274" s="1"/>
  <c r="C72" i="274"/>
  <c r="C155" i="274"/>
  <c r="C220" i="274"/>
  <c r="C437" i="274"/>
  <c r="C454" i="274"/>
  <c r="C477" i="274"/>
  <c r="C568" i="274"/>
  <c r="C566" i="274" s="1"/>
  <c r="C564" i="274" s="1"/>
  <c r="C688" i="274" s="1"/>
  <c r="C526" i="274"/>
  <c r="C525" i="274"/>
  <c r="C686" i="274" s="1"/>
  <c r="C253" i="274"/>
  <c r="C117" i="274"/>
  <c r="C637" i="274"/>
  <c r="C580" i="274"/>
  <c r="C184" i="274"/>
  <c r="C182" i="274" s="1"/>
  <c r="C592" i="274"/>
  <c r="C128" i="274"/>
  <c r="C167" i="274" s="1"/>
  <c r="C512" i="274"/>
  <c r="C514" i="274"/>
  <c r="C466" i="274"/>
  <c r="C678" i="274" s="1"/>
  <c r="C163" i="274"/>
  <c r="C681" i="274"/>
  <c r="C680" i="274" s="1"/>
  <c r="C334" i="274"/>
  <c r="C180" i="274" l="1"/>
  <c r="C178" i="274" s="1"/>
  <c r="C176" i="274" s="1"/>
  <c r="C676" i="274"/>
  <c r="C675" i="274" s="1"/>
  <c r="C673" i="274" s="1"/>
  <c r="C39" i="274"/>
  <c r="C37" i="274" s="1"/>
  <c r="C33" i="274" s="1"/>
</calcChain>
</file>

<file path=xl/sharedStrings.xml><?xml version="1.0" encoding="utf-8"?>
<sst xmlns="http://schemas.openxmlformats.org/spreadsheetml/2006/main" count="1002" uniqueCount="778">
  <si>
    <t xml:space="preserve">COMPRA DE SERVICIOS PARA LA VENTA </t>
  </si>
  <si>
    <t xml:space="preserve">INGRESOS CORRIENTES </t>
  </si>
  <si>
    <t>Productos Quimicos</t>
  </si>
  <si>
    <t xml:space="preserve">INGRESOS DE EXPLOTACION </t>
  </si>
  <si>
    <t>OTROS INGRESOS CORRIENTES</t>
  </si>
  <si>
    <t>Tubería  y  Accesorios</t>
  </si>
  <si>
    <t xml:space="preserve">Municipales </t>
  </si>
  <si>
    <t xml:space="preserve">DISP. INICIAL  </t>
  </si>
  <si>
    <t xml:space="preserve">Dividendos </t>
  </si>
  <si>
    <t>Medidores,Cajillas,Válvulas, Tapas HF y Accesorios</t>
  </si>
  <si>
    <t xml:space="preserve">OTROS  INGRESOS POR CONVENIOS </t>
  </si>
  <si>
    <t xml:space="preserve">Otras Entidades </t>
  </si>
  <si>
    <t>INGRESOS DIRECTOS ACUEDUCTO</t>
  </si>
  <si>
    <t>Cargo Fijo</t>
  </si>
  <si>
    <t>Consumo</t>
  </si>
  <si>
    <t>INGRESOS  DIRECTOS DE ALCANTARILLADO</t>
  </si>
  <si>
    <t>INGRESOS  DIRECTOS DE ASEO</t>
  </si>
  <si>
    <t>Vertimientos</t>
  </si>
  <si>
    <t>Tarifa  servicio publico de aseo</t>
  </si>
  <si>
    <t>Reintegros</t>
  </si>
  <si>
    <t>INGRESOS DE CAPITAL</t>
  </si>
  <si>
    <t>VENTA DE ACTIVOS</t>
  </si>
  <si>
    <t>Venta propiedad planta y equipo</t>
  </si>
  <si>
    <t>RENDIMIENTOS FINANCIEROS</t>
  </si>
  <si>
    <t>Canecas plasticas para manejo de desechos</t>
  </si>
  <si>
    <t>Dotaciòn plantas de tratamiento  y Accesorios</t>
  </si>
  <si>
    <t xml:space="preserve">GASTOS GENERALES </t>
  </si>
  <si>
    <t xml:space="preserve">GASTOS DE INVERSION  </t>
  </si>
  <si>
    <t xml:space="preserve">CUENTAS POR PAGAR </t>
  </si>
  <si>
    <t xml:space="preserve">DISPONIBILIDAD INICIAL  </t>
  </si>
  <si>
    <t xml:space="preserve">DISPONIBILIDAD FINAL </t>
  </si>
  <si>
    <t>Otros  Ingresos por  Departamento</t>
  </si>
  <si>
    <t>INGRESOS  SIN SITUACION DE FONDOS</t>
  </si>
  <si>
    <t xml:space="preserve">SERVICIOS  PUBLICOS </t>
  </si>
  <si>
    <t xml:space="preserve">VENTA DE SERVICIOS </t>
  </si>
  <si>
    <t xml:space="preserve">INGRESOS SERVICIOS  PUBLICOS </t>
  </si>
  <si>
    <t xml:space="preserve">VENTA DE  BIENES </t>
  </si>
  <si>
    <t xml:space="preserve">Otros Bienes para  Acueducto </t>
  </si>
  <si>
    <t xml:space="preserve">Materiales   Baterias  Sanitarias  </t>
  </si>
  <si>
    <t>Otros Bienes para   Alcantarillado</t>
  </si>
  <si>
    <t xml:space="preserve">VENTA DE  SERVICIOS </t>
  </si>
  <si>
    <t xml:space="preserve">Derechos de conexión  </t>
  </si>
  <si>
    <t xml:space="preserve">Suspensiones - Reconexiones - Acometidas </t>
  </si>
  <si>
    <t xml:space="preserve">Laboratorio y Banco de Pruebas </t>
  </si>
  <si>
    <t xml:space="preserve">Estudios, presupuestos, diseños, viabilizaciones  </t>
  </si>
  <si>
    <t>Asesorias. Gerencia   e  Interventorías</t>
  </si>
  <si>
    <t>Capacitaciòn</t>
  </si>
  <si>
    <t>Otros  Ingresos  (Certificados - copias  )</t>
  </si>
  <si>
    <t>Recargos por mora, intereses cartera</t>
  </si>
  <si>
    <t xml:space="preserve">Departamentales -Estampilla Prodesarrollo </t>
  </si>
  <si>
    <t>Naciòn</t>
  </si>
  <si>
    <t xml:space="preserve">CUENTAS POR COBRAR </t>
  </si>
  <si>
    <t xml:space="preserve">BIENES  Y SERVICIOS </t>
  </si>
  <si>
    <t>CONVENIOS DEPARTAMENTO- MUNICIPIOS- OTRAS ENTIDADES</t>
  </si>
  <si>
    <t>Intereses y Correción Monetaria</t>
  </si>
  <si>
    <t xml:space="preserve">PLAN DEPARTAMENTAL DEL AGUA DEL  HUILA </t>
  </si>
  <si>
    <t>DEPARTAMENTO SISTEMA GENERAL DE PARTICIPACIONES</t>
  </si>
  <si>
    <t xml:space="preserve">DEPARTAMENTO  SISTEMA GENERAL DE REGALIAS </t>
  </si>
  <si>
    <t xml:space="preserve">MUNICIPIOS SISTEMA GENERAL DE PARTICIPACIONES  </t>
  </si>
  <si>
    <t xml:space="preserve">NACION AUDIENCIAS  PUBLICAS </t>
  </si>
  <si>
    <t xml:space="preserve">RESIDUOS SOLIDOS </t>
  </si>
  <si>
    <t xml:space="preserve">CONVENIO  053- 054 -055  DE 2009 </t>
  </si>
  <si>
    <t>CONVENIOS FONADE</t>
  </si>
  <si>
    <t xml:space="preserve">CONVENIO FONADE </t>
  </si>
  <si>
    <t>Materiales  reactivos</t>
  </si>
  <si>
    <t xml:space="preserve">   </t>
  </si>
  <si>
    <t>ART.1°</t>
  </si>
  <si>
    <t>Fijase el Presupuesto de Rentas e Ingresos de la Sociedad Aguas del Huila SA. ESP, Para la vigencia fiscal comprendida entre 1º  de Enero a  31 de Diciembre de  2014,  en la suma de  Ochenta  y Tres  mil  Quinientos Ochenta  Millones Setecientos Cuarenta y Ocho Mil  Trescientos Diecisiete  Pesos  $83,580,748,317.oo Mcte.</t>
  </si>
  <si>
    <t xml:space="preserve">CODIGO </t>
  </si>
  <si>
    <t>CONCEPTO</t>
  </si>
  <si>
    <t>APROPIADO</t>
  </si>
  <si>
    <t>2014</t>
  </si>
  <si>
    <t>I.</t>
  </si>
  <si>
    <t>PRESUPUESTO DE  INGRESOS</t>
  </si>
  <si>
    <t>1</t>
  </si>
  <si>
    <t>2</t>
  </si>
  <si>
    <t>2.1</t>
  </si>
  <si>
    <t>2.1.1.</t>
  </si>
  <si>
    <t>2.1.1.1</t>
  </si>
  <si>
    <t>2.1.1.1.01</t>
  </si>
  <si>
    <t>2.1.1.1.02</t>
  </si>
  <si>
    <t>2.1.1.2</t>
  </si>
  <si>
    <t>2.1.1.2.01</t>
  </si>
  <si>
    <t>2.1.1.2.02</t>
  </si>
  <si>
    <t>2.1.1.3</t>
  </si>
  <si>
    <t>2.1.1.3.01</t>
  </si>
  <si>
    <t>2.1.2</t>
  </si>
  <si>
    <t>2.1.2.1</t>
  </si>
  <si>
    <t xml:space="preserve">ACUEDUCTO                   </t>
  </si>
  <si>
    <t>2.1.2.1.01</t>
  </si>
  <si>
    <t>2.1.2.1.02</t>
  </si>
  <si>
    <t>2.1.2.1.03</t>
  </si>
  <si>
    <t>2.1.2.1.04</t>
  </si>
  <si>
    <t>2.1.2.1.05</t>
  </si>
  <si>
    <t>Cilindros  Empaques de plomo - tanques</t>
  </si>
  <si>
    <t>2.1.2.1.06</t>
  </si>
  <si>
    <t>2.1.2.1.07</t>
  </si>
  <si>
    <t>2.1.2.1.08</t>
  </si>
  <si>
    <t>2.1.2.2</t>
  </si>
  <si>
    <t xml:space="preserve">ALCANTARILLADO            </t>
  </si>
  <si>
    <t>2.1.2.2.01</t>
  </si>
  <si>
    <t xml:space="preserve">Tuberia y Accesorios </t>
  </si>
  <si>
    <t>2.1.2.2.02</t>
  </si>
  <si>
    <t>2.1.2.2.03</t>
  </si>
  <si>
    <t>2.1.2.3</t>
  </si>
  <si>
    <t>ASEO</t>
  </si>
  <si>
    <t>2.1.2.3.01</t>
  </si>
  <si>
    <t>2.1.3</t>
  </si>
  <si>
    <t>2.1.3.1</t>
  </si>
  <si>
    <t xml:space="preserve">ACUEDUCTO                  </t>
  </si>
  <si>
    <t>2.1.3.1.01</t>
  </si>
  <si>
    <t>2.1.3.1.02</t>
  </si>
  <si>
    <t>2.1.3.1.03</t>
  </si>
  <si>
    <t>2.1.3.1.04</t>
  </si>
  <si>
    <t>2.1.3.1.05</t>
  </si>
  <si>
    <t>2.1.3.1.06</t>
  </si>
  <si>
    <t>2.1.3.1.07</t>
  </si>
  <si>
    <t>2.1.3.2</t>
  </si>
  <si>
    <t xml:space="preserve">ALCANTARILLADO   </t>
  </si>
  <si>
    <t>2.1.3.2.01</t>
  </si>
  <si>
    <t xml:space="preserve">Conexión  - </t>
  </si>
  <si>
    <t>2.1.3.2.02</t>
  </si>
  <si>
    <t>Laboratorio</t>
  </si>
  <si>
    <t>2.1.3.2.03</t>
  </si>
  <si>
    <t>2.1.3.2.04</t>
  </si>
  <si>
    <t>2.1.3.2.05</t>
  </si>
  <si>
    <t>2.1.3.2.06</t>
  </si>
  <si>
    <t>2.1.3.3</t>
  </si>
  <si>
    <t xml:space="preserve">ASEO            </t>
  </si>
  <si>
    <t>2.1.3.3.01</t>
  </si>
  <si>
    <t xml:space="preserve">Alquiler Maquinaria y Equipo </t>
  </si>
  <si>
    <t>2.1.3.3.02</t>
  </si>
  <si>
    <t>2.2</t>
  </si>
  <si>
    <t>2.3</t>
  </si>
  <si>
    <t>2.4</t>
  </si>
  <si>
    <t>3</t>
  </si>
  <si>
    <t>3.1</t>
  </si>
  <si>
    <t>3.2</t>
  </si>
  <si>
    <t>4</t>
  </si>
  <si>
    <t>4.1</t>
  </si>
  <si>
    <t>4.2</t>
  </si>
  <si>
    <t>4.2.1</t>
  </si>
  <si>
    <t>4.3</t>
  </si>
  <si>
    <t>4.3.1</t>
  </si>
  <si>
    <t xml:space="preserve">TOTAL RENTAS E  INGRESOS  </t>
  </si>
  <si>
    <t>INGRESOS  CORRIENTES</t>
  </si>
  <si>
    <t xml:space="preserve">INGRESOS DE EXPLOTACION  </t>
  </si>
  <si>
    <t xml:space="preserve">SERVICIOS  PUBLICOS  </t>
  </si>
  <si>
    <t xml:space="preserve">INGRESOS DE CAPITAL </t>
  </si>
  <si>
    <t xml:space="preserve">INGRESOS SIN SITUACION DE FONDOS </t>
  </si>
  <si>
    <t xml:space="preserve">RESOLUCION  </t>
  </si>
  <si>
    <t xml:space="preserve">RESOLUCION  NO.  001  DE  2014 </t>
  </si>
  <si>
    <t>(Enero  02)</t>
  </si>
  <si>
    <t xml:space="preserve">Equipo para laboratorio  </t>
  </si>
  <si>
    <t>Dotaciòn Plantas de tratamiento y accesorios</t>
  </si>
  <si>
    <t xml:space="preserve">Alquiler Maquinaria  y Equipo </t>
  </si>
  <si>
    <t>Asesorias -  Gerencia   e  Interventorías</t>
  </si>
  <si>
    <t>Alquiler Maquinaria   y Equipo</t>
  </si>
  <si>
    <t>En la distribución se dará prioridad a los sueldos de personal, prestaciones sociales, servicios públicos, seguros, mantenimiento, sentencias, pensiones y transferencias asociadas a la nómina.</t>
  </si>
  <si>
    <t>La ejecución del presupuesto podrá iniciarse con la desagregación efectuada por los gerentes, presidentes o directores de las empresas. El presupuesto distribuido se remitirá al Ministerio de Hacienda y Crédito Público Dirección General del Presupuesto - y al Departamento Nacional de Planeación a más tardar el 15 de febrero de cada año.</t>
  </si>
  <si>
    <r>
      <t xml:space="preserve">Que  de conformidad con  el Articulo  19  del Decreto  115 de  2006 el cual reza:   </t>
    </r>
    <r>
      <rPr>
        <sz val="10"/>
        <rFont val="Arial"/>
        <family val="2"/>
      </rPr>
      <t xml:space="preserve">La Resposabilidad de la desagregación del Presupuesto de  Ingresos  y Gastos, conforme a las cuantias aprobadas por el  CONDFIS  o quien  éste delegue, será de los gerentes, presidentes  o directores, quienes presentarán   un informe  de  la desagregación   a la Junta o Consejo Directivo para sus observaciones, modificaciones  y refrendación mediante Resolución  o Acuerdo, antes del  1 de febrero de cada año. </t>
    </r>
  </si>
  <si>
    <t>Que  mediante  reunión  CONDFIS  celebrada el día   20 de Diciembre  de 2013  se aprueba el  Presupuesto de Rentas  e  Ingresos  y  Presupuesto de Gastos para la Vigencia  2014  en  la suma de  $83,580,748,317.oo    mediante certificado de Diciembre  20 de  2013.</t>
  </si>
  <si>
    <t>Que en merito de lo expuesto</t>
  </si>
  <si>
    <t>EL GERENTE  DE AGUAS DEL HUILA S.A. E.S.P.</t>
  </si>
  <si>
    <t>En uso de sus atribuciones legales y,</t>
  </si>
  <si>
    <t>C O N S I D E R A N D O:</t>
  </si>
  <si>
    <t xml:space="preserve">"POR EL CUAL SE FIJA EL  PRESUPUESTO DE RENTAS E INGRESOS  Y PRESUPUESTO DE GASTOS VIGENCIA  2014" </t>
  </si>
  <si>
    <t>R E S U E L V E:</t>
  </si>
  <si>
    <t>ART- 2</t>
  </si>
  <si>
    <t xml:space="preserve">Aprópiase para atender los Gastos de Funcionamiento, Comercializaciòn  e Inversión para la Sociedad de Acueductos,   Alcantarillado y Aseo  Aguasdel  Huila S.A. E.S.P.    Para la vigencia fiscal comprendida entre  1º  de Enero a  31 de Diciembre de  2014,  en la suma  de   Ochenta  y Tres  mil  Quinientos Ochenta  Millones Setecientos Cuarenta y Ocho Mil  Trescientos Diecisiete  Pesos  $83,580,748,317.oo Mcte.   </t>
  </si>
  <si>
    <t xml:space="preserve">GASTOS DE FUNCIONAMIENTO COMERCIALIZACION E  INVERSION  </t>
  </si>
  <si>
    <t xml:space="preserve">TOTAL GASTOS DE  FUNCIONAMIENTO  </t>
  </si>
  <si>
    <t>TOTAL  SERVICIOS PERSONALES</t>
  </si>
  <si>
    <t xml:space="preserve">ACUEDUCTO     </t>
  </si>
  <si>
    <t>5.1.1.1</t>
  </si>
  <si>
    <t>SERVICIOS PERSONALES ASOCIADOS A NOMINA</t>
  </si>
  <si>
    <t>SUELDO PERSONAL DE NOMINA</t>
  </si>
  <si>
    <t>5.1.1.1.02</t>
  </si>
  <si>
    <t>BONIFICACION X SERV.PRESTADOS</t>
  </si>
  <si>
    <t>5.1.1.1.03</t>
  </si>
  <si>
    <t xml:space="preserve">SUBSIDIO DE ALIMENTACION  </t>
  </si>
  <si>
    <t>5.1.1.1.04</t>
  </si>
  <si>
    <t>PRIMA DE SERVICIOS</t>
  </si>
  <si>
    <t>5.1.1.1.05</t>
  </si>
  <si>
    <t>PRIMA DE VACACIONES</t>
  </si>
  <si>
    <t>5.1.1.1.06</t>
  </si>
  <si>
    <t>PRIMA DE NAVIDAD</t>
  </si>
  <si>
    <t>5.1.1.1.07</t>
  </si>
  <si>
    <t>BONIFICACION X RECREACION</t>
  </si>
  <si>
    <t>5.1.1.1.08</t>
  </si>
  <si>
    <t>INDEMNIZACIONES (VAC.DESPIDOS)</t>
  </si>
  <si>
    <t>5.1.1.1.09</t>
  </si>
  <si>
    <t>CESANTIAS</t>
  </si>
  <si>
    <t>5.1.1.1.10</t>
  </si>
  <si>
    <t>AUXILIO DE TRANSPORTE</t>
  </si>
  <si>
    <t>5.1.1.2</t>
  </si>
  <si>
    <t>SERVICIOS PERSONALES  INDIRECTOS</t>
  </si>
  <si>
    <t>5.1.1.2.01</t>
  </si>
  <si>
    <t>REMUNERACION SERVICIOS TECNICOS</t>
  </si>
  <si>
    <t>5.1.1.2.02</t>
  </si>
  <si>
    <t xml:space="preserve">SUELDO PERSONAL TEMPORAL </t>
  </si>
  <si>
    <t>5.1.1.2.03</t>
  </si>
  <si>
    <t>REMUNERACION APRENDIZ SENA y PASANTES</t>
  </si>
  <si>
    <t>5.1.1.2.04</t>
  </si>
  <si>
    <t xml:space="preserve">CELADURIA </t>
  </si>
  <si>
    <t>5.1.1.2.05</t>
  </si>
  <si>
    <t xml:space="preserve">CONTRATOS DE PRESTACION DE SERVICIOS </t>
  </si>
  <si>
    <t>5.1.1.2.06</t>
  </si>
  <si>
    <t>CUADRILLA  OPERATIVA</t>
  </si>
  <si>
    <t>5.1.1.3</t>
  </si>
  <si>
    <t>CONTRIBUCIONES NOM. S.PRIVADO</t>
  </si>
  <si>
    <t>5.1.1.3.01</t>
  </si>
  <si>
    <t>SUBSIDIO FAMILIAR</t>
  </si>
  <si>
    <t>5.1.1.3.02</t>
  </si>
  <si>
    <t>EMPRESAS PROMOTORAS DE SALUD</t>
  </si>
  <si>
    <t>5.1.1.3.03</t>
  </si>
  <si>
    <t>FONDOS ADMINISTRADORES PENSIONES</t>
  </si>
  <si>
    <t>5.1.1.4</t>
  </si>
  <si>
    <t>CONTRIBUCIONES NOM. S.PUBLICO</t>
  </si>
  <si>
    <t>5.1.1.4.01</t>
  </si>
  <si>
    <t>I.C.B.F.</t>
  </si>
  <si>
    <t>5.1.1.4.02</t>
  </si>
  <si>
    <t>SENA</t>
  </si>
  <si>
    <t>5.1.1.4.03</t>
  </si>
  <si>
    <t xml:space="preserve">EMPRESAS PROM. SALUD </t>
  </si>
  <si>
    <t>5.1.1.4.04</t>
  </si>
  <si>
    <t>5.1.1.4.05</t>
  </si>
  <si>
    <t>RIESGOS PROF.</t>
  </si>
  <si>
    <t>5.1.2</t>
  </si>
  <si>
    <t>5.1.2.1</t>
  </si>
  <si>
    <t>5.1.2.1.01</t>
  </si>
  <si>
    <t>5.1.2.1.02</t>
  </si>
  <si>
    <t>5.1.2.1.03</t>
  </si>
  <si>
    <t>5.1.2.1.04</t>
  </si>
  <si>
    <t>5.1.2.1.05</t>
  </si>
  <si>
    <t>5.1.2.1.06</t>
  </si>
  <si>
    <t>5.1.2.1.07</t>
  </si>
  <si>
    <t>5.1.2.1.08</t>
  </si>
  <si>
    <t>5.1.2.1.09</t>
  </si>
  <si>
    <t>5.1.2.1.10</t>
  </si>
  <si>
    <t>5.1.2.2</t>
  </si>
  <si>
    <t>5.1.2.2.01</t>
  </si>
  <si>
    <t>5.1.2.2.02</t>
  </si>
  <si>
    <t>5.1.2.2.03</t>
  </si>
  <si>
    <t>5.1.2.2.04</t>
  </si>
  <si>
    <t>5.1.2.2.05</t>
  </si>
  <si>
    <t>5.1.2.2.06</t>
  </si>
  <si>
    <t>5.1.2.3</t>
  </si>
  <si>
    <t>5.1.2.3.01</t>
  </si>
  <si>
    <t>5.1.2.3.02</t>
  </si>
  <si>
    <t>5.1.2.3.03</t>
  </si>
  <si>
    <t xml:space="preserve">FONDOS ADRES DE PENSIONES </t>
  </si>
  <si>
    <t>5.1.2.4</t>
  </si>
  <si>
    <t>5.1.2.4.01</t>
  </si>
  <si>
    <t>5.1.2.4.02</t>
  </si>
  <si>
    <t>5.1.2.4.03</t>
  </si>
  <si>
    <t>EMPRESAS PROM. SALUD</t>
  </si>
  <si>
    <t>5.1.2.4.04</t>
  </si>
  <si>
    <t>5.1.2.4.05</t>
  </si>
  <si>
    <t>5.1.3</t>
  </si>
  <si>
    <t xml:space="preserve">ASEO </t>
  </si>
  <si>
    <t>5.1.3.1</t>
  </si>
  <si>
    <t>5.1.3.1.01</t>
  </si>
  <si>
    <t>5.1.3.1.02</t>
  </si>
  <si>
    <t>5.1.3.1.03</t>
  </si>
  <si>
    <t>5.1.3.1.04</t>
  </si>
  <si>
    <t>5.1.3.1.05</t>
  </si>
  <si>
    <t>5.1.3.1.06</t>
  </si>
  <si>
    <t>5.1.3.1.07</t>
  </si>
  <si>
    <t>5.1.3.1.08</t>
  </si>
  <si>
    <t>5.1.3.1.09</t>
  </si>
  <si>
    <t>5.1.3.1.10</t>
  </si>
  <si>
    <t>5.1.3.2</t>
  </si>
  <si>
    <t>5.1.3.2.01</t>
  </si>
  <si>
    <t>5.1.3.2.02</t>
  </si>
  <si>
    <t>5.1.3.2.03</t>
  </si>
  <si>
    <t>5.1.3.2.04</t>
  </si>
  <si>
    <t>5.1.3.2.05</t>
  </si>
  <si>
    <t>5.1.3.2.06</t>
  </si>
  <si>
    <t>5.1.3.3</t>
  </si>
  <si>
    <t>5.1.3.3.01</t>
  </si>
  <si>
    <t>5.1.3.3.02</t>
  </si>
  <si>
    <t>5.1.3.3.03</t>
  </si>
  <si>
    <t>5.1.3.4</t>
  </si>
  <si>
    <t>5.1.3.4.01</t>
  </si>
  <si>
    <t>5.1.3.4.02</t>
  </si>
  <si>
    <t>5.1.3.4.03</t>
  </si>
  <si>
    <t>EMPRESAS PROM. SALUD -</t>
  </si>
  <si>
    <t>5.1.3.4.04</t>
  </si>
  <si>
    <t>5.1.3.4.05</t>
  </si>
  <si>
    <t>5.2</t>
  </si>
  <si>
    <t>GASTOS GENERALES</t>
  </si>
  <si>
    <t>5.2.1</t>
  </si>
  <si>
    <t xml:space="preserve">GASTOS  ADMINISTRATIVOS </t>
  </si>
  <si>
    <t>5.2.1.1</t>
  </si>
  <si>
    <t xml:space="preserve">ACUEDUCTO </t>
  </si>
  <si>
    <t>5.2.1.1.01</t>
  </si>
  <si>
    <t xml:space="preserve">ADQUISICION DE BIENES   </t>
  </si>
  <si>
    <t>5.2.1.1.01.01</t>
  </si>
  <si>
    <t>5.2.1.1.01.02</t>
  </si>
  <si>
    <t xml:space="preserve">MATERIALES  Y SUMINISTROS </t>
  </si>
  <si>
    <t>5.2.1.1.01.03</t>
  </si>
  <si>
    <t xml:space="preserve">DOTACION  </t>
  </si>
  <si>
    <t>5.2.1.1.02</t>
  </si>
  <si>
    <t xml:space="preserve">ADQUISICION DE SERVICIOS </t>
  </si>
  <si>
    <t>5.2.1.1.02.01</t>
  </si>
  <si>
    <t xml:space="preserve">MANTENIMIENTO REPARACION  MUEB. Y   EQUIPOS DE OFICINA </t>
  </si>
  <si>
    <t>5.2.1.1.02.02</t>
  </si>
  <si>
    <t>5.2.1.1.02.03</t>
  </si>
  <si>
    <t xml:space="preserve">ARRENDAMIENTO  </t>
  </si>
  <si>
    <t>5.2.1.1.02.04</t>
  </si>
  <si>
    <t xml:space="preserve">CAPACITACION  </t>
  </si>
  <si>
    <t>5.2.1.1.02.05</t>
  </si>
  <si>
    <t>5.2.1.1.02.06</t>
  </si>
  <si>
    <t xml:space="preserve">SEGUROS </t>
  </si>
  <si>
    <t>5.2.1.1.02.07</t>
  </si>
  <si>
    <t xml:space="preserve">IMPRESOS  - PUBLICACIONES  Y SUSCRIPCIONES </t>
  </si>
  <si>
    <t>5.2.1.1.02.08</t>
  </si>
  <si>
    <t xml:space="preserve">GASTOS DE SISTEMATIZACION  </t>
  </si>
  <si>
    <t>5.2.1.1.02.09</t>
  </si>
  <si>
    <t xml:space="preserve">PROMOCION  -  PUBLICIDAD  - CAMPAÑAS  EDUCATIVAS </t>
  </si>
  <si>
    <t>5.2.1.1.02.10</t>
  </si>
  <si>
    <t xml:space="preserve">SERVICIO DE RECAUDO </t>
  </si>
  <si>
    <t>5.2.1.1.02.11</t>
  </si>
  <si>
    <t xml:space="preserve">VIATICOS  Y GASTOS DE VIAJE </t>
  </si>
  <si>
    <t>5.2.1.1.02.12</t>
  </si>
  <si>
    <t>BIENESTAR  SOCIAL</t>
  </si>
  <si>
    <t>5.2.1.1.02.13</t>
  </si>
  <si>
    <t xml:space="preserve">GASTOS PROTOCOLARIOS </t>
  </si>
  <si>
    <t>5.2.1.1.02.14</t>
  </si>
  <si>
    <t>REALIZACION SEMINARIOS - TALLERES - COMGRESOS  -DIPLOMADOS</t>
  </si>
  <si>
    <t>5.2.1.1.02.15</t>
  </si>
  <si>
    <t xml:space="preserve">ALQUILER TRANSPORTE </t>
  </si>
  <si>
    <t>5.2.1.1.02.16</t>
  </si>
  <si>
    <t>GASTOS FISCALES</t>
  </si>
  <si>
    <t>5.2.1.1.02.17</t>
  </si>
  <si>
    <t xml:space="preserve">IMPREVISTOS </t>
  </si>
  <si>
    <t>5.2.1.1.02.18</t>
  </si>
  <si>
    <t>ALQUILER EQUIPOS</t>
  </si>
  <si>
    <t>5.2.1.1.02.19</t>
  </si>
  <si>
    <t xml:space="preserve">AUXILIO FUNERARIO </t>
  </si>
  <si>
    <t>5.2.1.1.02.20</t>
  </si>
  <si>
    <t xml:space="preserve">FLETES  Y ENVIO DE CORRESPONDENCIA </t>
  </si>
  <si>
    <t>5.2.1.1.03</t>
  </si>
  <si>
    <t>MULTAS E IMPUESTOS</t>
  </si>
  <si>
    <t>5.2.1.1.03.01</t>
  </si>
  <si>
    <t xml:space="preserve">IMPUESTOS  - TASAS  Y  MULTAS </t>
  </si>
  <si>
    <t>5.2.1.1.03.02</t>
  </si>
  <si>
    <t xml:space="preserve">CONTRIBUCCIONES </t>
  </si>
  <si>
    <t>5.2.1.1.04</t>
  </si>
  <si>
    <t xml:space="preserve">RESPONSABILIDAD SOCIAL EMPRESARIAL </t>
  </si>
  <si>
    <t>5.2.1.1.04.01</t>
  </si>
  <si>
    <t xml:space="preserve">EVENTOS </t>
  </si>
  <si>
    <t>5.2.1.2</t>
  </si>
  <si>
    <t xml:space="preserve">ALCANTARILLADO  </t>
  </si>
  <si>
    <t>5.2.1.2.01</t>
  </si>
  <si>
    <t>5.2.1.2.01.01</t>
  </si>
  <si>
    <t>5.2.1.2.01.02</t>
  </si>
  <si>
    <t>5.2.1.2.01.03</t>
  </si>
  <si>
    <t>5.2.1.2.02</t>
  </si>
  <si>
    <t>5.2.1.2.02.01</t>
  </si>
  <si>
    <t>5.2.1.2.02.02</t>
  </si>
  <si>
    <t>5.2.1.2.02.03</t>
  </si>
  <si>
    <t>5.2.1.2.02.04</t>
  </si>
  <si>
    <t>5.2.1.2.02.05</t>
  </si>
  <si>
    <t>5.2.1.2.02.06</t>
  </si>
  <si>
    <t>5.2.1.2.02.07</t>
  </si>
  <si>
    <t>5.2.1.2.02.08</t>
  </si>
  <si>
    <t>5.2.1.2.02.09</t>
  </si>
  <si>
    <t>5.2.1.2.02.10</t>
  </si>
  <si>
    <t>5.2.1.2.02.11</t>
  </si>
  <si>
    <t>5.2.1.2.02.12</t>
  </si>
  <si>
    <t>5.2.1.2.02.13</t>
  </si>
  <si>
    <t>5.2.1.2.02.14</t>
  </si>
  <si>
    <t>5.2.1.2.02.15</t>
  </si>
  <si>
    <t>5.2.1.2.02.16</t>
  </si>
  <si>
    <t>5.2.1.2.02.17</t>
  </si>
  <si>
    <t>5.2.1.2.02.18</t>
  </si>
  <si>
    <t>5.2.1.2.02.19</t>
  </si>
  <si>
    <t>5.2.1.2.02.20</t>
  </si>
  <si>
    <t>5.2.1.2.03</t>
  </si>
  <si>
    <t>5.2.1.2.03.01</t>
  </si>
  <si>
    <t xml:space="preserve">IMPUESTOS  - TASAS Y  MULTAS </t>
  </si>
  <si>
    <t>5.2.1.2.03.02</t>
  </si>
  <si>
    <t>5.2.1.2.04</t>
  </si>
  <si>
    <t>5.2.1.2.04.01</t>
  </si>
  <si>
    <t>5.2.1.3</t>
  </si>
  <si>
    <t>5.2.1.3.01</t>
  </si>
  <si>
    <t>5.2.1.3.01.01</t>
  </si>
  <si>
    <t>5.2.1.3.01.02</t>
  </si>
  <si>
    <t>5.2.1.3.01.03</t>
  </si>
  <si>
    <t>5.2.1.3.02</t>
  </si>
  <si>
    <t>5.2.1.3.02.01</t>
  </si>
  <si>
    <t>5.2.1.3.02.02</t>
  </si>
  <si>
    <t>5.2.1.3.02.03</t>
  </si>
  <si>
    <t>5.2.1.3.02.04</t>
  </si>
  <si>
    <t>5.2.1.3.02.05</t>
  </si>
  <si>
    <t>5.2.1.3.02.06</t>
  </si>
  <si>
    <t>5.2.1.3.02.07</t>
  </si>
  <si>
    <t>5.2.1.3.02.08</t>
  </si>
  <si>
    <t>5.2.1.3.02.09</t>
  </si>
  <si>
    <t>5.2.1.3.02.10</t>
  </si>
  <si>
    <t>5.2.1.3.02.11</t>
  </si>
  <si>
    <t>5.2.1.3.02.12</t>
  </si>
  <si>
    <t>5.2.1.3.02.13</t>
  </si>
  <si>
    <t>5.2.1.3.02.14</t>
  </si>
  <si>
    <t>5.2.1.3.02.15</t>
  </si>
  <si>
    <t>5.2.1.3.02.16</t>
  </si>
  <si>
    <t>5.2.1.3.02.17</t>
  </si>
  <si>
    <t>5.2.1.3.02.18</t>
  </si>
  <si>
    <t>5.2.1.3.02.19</t>
  </si>
  <si>
    <t>5.2.1.3.02.20</t>
  </si>
  <si>
    <t>5.2.1.3.03</t>
  </si>
  <si>
    <t>5.2.1.3.03.01</t>
  </si>
  <si>
    <t>5.2.1.3.03.02</t>
  </si>
  <si>
    <t>5.2.1.3.04</t>
  </si>
  <si>
    <t>5.2.1.3.04.01</t>
  </si>
  <si>
    <t>5.2.2</t>
  </si>
  <si>
    <t>GASTOS     OPERATIVOS</t>
  </si>
  <si>
    <t>5.2.2.1</t>
  </si>
  <si>
    <t>5.2.2.1.01</t>
  </si>
  <si>
    <t>5.2.2.1.01.01</t>
  </si>
  <si>
    <t xml:space="preserve">MATERIALES GENERALES </t>
  </si>
  <si>
    <t>5.2.2.1.01.02</t>
  </si>
  <si>
    <t>COMBUSTIBLES  Y LUBRICANTES</t>
  </si>
  <si>
    <t>5.2.2.1.02</t>
  </si>
  <si>
    <t>5.2.2.1.02.01</t>
  </si>
  <si>
    <t xml:space="preserve">MANTENIMIENTO REPARACION  MAQUINARIA Y EQUIPO </t>
  </si>
  <si>
    <t>5.2.2.1.02.02</t>
  </si>
  <si>
    <t xml:space="preserve">FOTOCOPIAS </t>
  </si>
  <si>
    <t>5.2.2.1.02.03</t>
  </si>
  <si>
    <t>5.2.2.1.02.04</t>
  </si>
  <si>
    <t>5.2.2.1.02.05</t>
  </si>
  <si>
    <t>PROMOCION  PUBLICIDAD  CAMPAÑAS EDUCATIVAS</t>
  </si>
  <si>
    <t>5.2.2.1.02.06</t>
  </si>
  <si>
    <t xml:space="preserve">SUSPENSIONES Y CORTES </t>
  </si>
  <si>
    <t>5.2.2.1.02.07</t>
  </si>
  <si>
    <t xml:space="preserve">ALQUILER TRANSPORTE  </t>
  </si>
  <si>
    <t>5.2.2.1.02.08</t>
  </si>
  <si>
    <t>5.2.2.1.02.09</t>
  </si>
  <si>
    <t xml:space="preserve">ALQUILER EQUIPOS </t>
  </si>
  <si>
    <t>5.2.2.1.02.10</t>
  </si>
  <si>
    <t>GASTOS DE SISTEMATIZACION</t>
  </si>
  <si>
    <t>5.2.2.1.02.11</t>
  </si>
  <si>
    <t>5.2.2.1.02.12</t>
  </si>
  <si>
    <t>5.2.2.2</t>
  </si>
  <si>
    <t>5.2.2.2.01</t>
  </si>
  <si>
    <t>5.2.2.2.01.01</t>
  </si>
  <si>
    <t>5.2.2.2.01.02</t>
  </si>
  <si>
    <t>5.2.2.2.02</t>
  </si>
  <si>
    <t>5.2.2.2.02.01</t>
  </si>
  <si>
    <t>5.2.2.2.02.02</t>
  </si>
  <si>
    <t>5.2.2.2.02.03</t>
  </si>
  <si>
    <t>5.2.2.2.02.04</t>
  </si>
  <si>
    <t>5.2.2.2.02.05</t>
  </si>
  <si>
    <t>5.2.2.2.02.06</t>
  </si>
  <si>
    <t>5.2.2.2.02.07</t>
  </si>
  <si>
    <t>5.2.2.2.02.08</t>
  </si>
  <si>
    <t>5.2.2.2.03</t>
  </si>
  <si>
    <t>IMPUESTOS, CONTRIBUCIONES Y TASAS</t>
  </si>
  <si>
    <t>5.2.2.2.03.01</t>
  </si>
  <si>
    <t>5.2.2.3</t>
  </si>
  <si>
    <t>5.2.2.3.01</t>
  </si>
  <si>
    <t>5.2.2.3.01.01</t>
  </si>
  <si>
    <t>5.2.2.3.02</t>
  </si>
  <si>
    <t>5.2.2.3.02.01</t>
  </si>
  <si>
    <t>5.2.2.3.02.02</t>
  </si>
  <si>
    <t>5.2.2.3.02.03</t>
  </si>
  <si>
    <t>RECOLECCION   TRANSPORTE Y DISP. FINAL RES. SOLIDOS</t>
  </si>
  <si>
    <t>5.2.2.3.02.04</t>
  </si>
  <si>
    <t>5.2.2.3.02.05</t>
  </si>
  <si>
    <t>5.2.2.3.02.06</t>
  </si>
  <si>
    <t>5.3</t>
  </si>
  <si>
    <t>TRANSFERENCIAS CORRIENTES</t>
  </si>
  <si>
    <t>5.3.1</t>
  </si>
  <si>
    <t xml:space="preserve">TRANSFERENCIAS AL SECTOR  PUBLICO </t>
  </si>
  <si>
    <t>5.3.1.1</t>
  </si>
  <si>
    <t xml:space="preserve">ADMINISTRACION PUBLICA CENTRAL </t>
  </si>
  <si>
    <t>5.3.1.1.01</t>
  </si>
  <si>
    <t>CUOTAS DE AUDITAJE</t>
  </si>
  <si>
    <t>5.3.2.</t>
  </si>
  <si>
    <t>OTRAS TRANSFERENCIAS CORRIENTES</t>
  </si>
  <si>
    <t>5.3.2.1</t>
  </si>
  <si>
    <t xml:space="preserve">CONCILIACIONES Y SENTENCIAS  JUDICIALES  </t>
  </si>
  <si>
    <t>6</t>
  </si>
  <si>
    <t xml:space="preserve">GASTOS DE OPERACIÓN COMERCIAL  </t>
  </si>
  <si>
    <t>6.1</t>
  </si>
  <si>
    <t xml:space="preserve">ACUEDUCTO  </t>
  </si>
  <si>
    <t>6.1.1</t>
  </si>
  <si>
    <t>COMPRA DE BIENES PARA LA VENTA</t>
  </si>
  <si>
    <t>6.1.2</t>
  </si>
  <si>
    <t>6.2</t>
  </si>
  <si>
    <t>ALCANTARILLADO</t>
  </si>
  <si>
    <t>6.2.1</t>
  </si>
  <si>
    <t>6.2.2</t>
  </si>
  <si>
    <t>6.3</t>
  </si>
  <si>
    <t>6.3.1</t>
  </si>
  <si>
    <t>7</t>
  </si>
  <si>
    <t xml:space="preserve">GASTOS DE INVERSION </t>
  </si>
  <si>
    <t>7.1</t>
  </si>
  <si>
    <t xml:space="preserve">PROGRAMAS DE INVERSION  </t>
  </si>
  <si>
    <t>7.1.1</t>
  </si>
  <si>
    <t xml:space="preserve">GASTOS OPERATIVOS DE INVERSION </t>
  </si>
  <si>
    <t>7.1.2</t>
  </si>
  <si>
    <t>COMPRA DE ACTIVOS</t>
  </si>
  <si>
    <t>7.1.3</t>
  </si>
  <si>
    <t xml:space="preserve">AGUA  POTABLE Y SANEAMIENTO BASICO </t>
  </si>
  <si>
    <t>7.1.3.1</t>
  </si>
  <si>
    <t xml:space="preserve">INVERSION POR UNIDADES  OPERATIVAS </t>
  </si>
  <si>
    <t>7.1.3.1.01</t>
  </si>
  <si>
    <t>7.1.3.1.01.01</t>
  </si>
  <si>
    <t>7.1.3.1.01.02</t>
  </si>
  <si>
    <t>7.1.3.1.01.03</t>
  </si>
  <si>
    <t>7.1.3.1.01.04</t>
  </si>
  <si>
    <t>7.1.3.1.01.05</t>
  </si>
  <si>
    <t>7.1.3.1.01.06</t>
  </si>
  <si>
    <t>7.1.3.1.02</t>
  </si>
  <si>
    <t>7.1.3.1.02.01</t>
  </si>
  <si>
    <t>7.1.3.1.02.02</t>
  </si>
  <si>
    <t>7.1.3.1.02.03</t>
  </si>
  <si>
    <t>7.1.3.1.02.04</t>
  </si>
  <si>
    <t>7.1.3.1.03</t>
  </si>
  <si>
    <t>7.1.3.1.04</t>
  </si>
  <si>
    <t xml:space="preserve">INVERSION  UTILIDADES  2007 </t>
  </si>
  <si>
    <t>7.1.3.1.04.01</t>
  </si>
  <si>
    <t>MAQUINARIA -EQUIPOS Y OPTIMIZACION EN LA PRESTACION DE SERVICIOS  PUBLICOS  (utilidades2007)</t>
  </si>
  <si>
    <t>7.1.3.2</t>
  </si>
  <si>
    <t xml:space="preserve">INVERSION  EJECUCION  DE   OBRAS </t>
  </si>
  <si>
    <t>7.1.3.2.01</t>
  </si>
  <si>
    <t>7.1.3.2.02</t>
  </si>
  <si>
    <t>7.1.3.2.03</t>
  </si>
  <si>
    <t>7.1.3.2.04</t>
  </si>
  <si>
    <t>7.1.3.2.05</t>
  </si>
  <si>
    <t>7.1.3.2.06</t>
  </si>
  <si>
    <t>8</t>
  </si>
  <si>
    <t xml:space="preserve">CUENTAS POR PAGAR   + RECURSOS SIN SITUACION DE FONDOS </t>
  </si>
  <si>
    <t xml:space="preserve">GASTOS FUNCIONAMIENTO  </t>
  </si>
  <si>
    <t xml:space="preserve">SERVICIOS  PERSONALES </t>
  </si>
  <si>
    <t>SERVICIOS PERSONALES ASOCIADOS NOMINA</t>
  </si>
  <si>
    <t xml:space="preserve">VACACIONES  - PRIMA DE  VACACIONES </t>
  </si>
  <si>
    <t xml:space="preserve">CESANTIAS   E INTERESES </t>
  </si>
  <si>
    <t>SERVICIOS PERSONALES INDIRECTOS</t>
  </si>
  <si>
    <t xml:space="preserve">REMUNERACION SERVICIOS TECNICOS </t>
  </si>
  <si>
    <t>ADQUISICION DE SERVICIOS</t>
  </si>
  <si>
    <t xml:space="preserve">GASTOS DE SISTEMATIZACION </t>
  </si>
  <si>
    <t>RECOLECCION TRANSPORTE Y DISP. FINAL RES.</t>
  </si>
  <si>
    <t xml:space="preserve">IMPUESTOS </t>
  </si>
  <si>
    <t xml:space="preserve">IMPUESTOS  GENERALES </t>
  </si>
  <si>
    <t>OPERACIÓN  COMERCIAL</t>
  </si>
  <si>
    <t xml:space="preserve">OPERATIVOS DE INVERSION </t>
  </si>
  <si>
    <t>Proyectos de Desarrollo  Institucional  Utilidades</t>
  </si>
  <si>
    <t xml:space="preserve">IMPLEMENTACION -  MANEJO Y DISPOSICION  DE RESIDUOS SOLIDOS  ZONA  CENTRO </t>
  </si>
  <si>
    <t>IMPLEMENTACION -  MANEJO Y DISPOSICION  DE RESIDUOS SOLIDOS  ZONA  SUR</t>
  </si>
  <si>
    <t>AGUA POTABLE  Y SANEAMIENTO BASICO</t>
  </si>
  <si>
    <t xml:space="preserve">GERENCIA CV. REGALIAS </t>
  </si>
  <si>
    <t xml:space="preserve">RECURSOS  SIN SITUACION DE FONDOS </t>
  </si>
  <si>
    <t xml:space="preserve">PLAN DEPARTAMENTAL DEL AGUA DEL HULA -SIN SITUACION DE FONDOS </t>
  </si>
  <si>
    <t>RESIDUOS SOLIDOS - SIN SITUACION DE FONDOS</t>
  </si>
  <si>
    <t>INVERSION INFRAESTRUCTURA BIORGANICOS ZONA SUR CV. 53/2009</t>
  </si>
  <si>
    <t>INVERSION INFRAESTRUCTURA BIORGANICOS ZONA CENTRO CV.54/2009</t>
  </si>
  <si>
    <t>INVERSION INFRAESTRUCTURA BIORGANICOS DEL PAEZ  CV. 55/2009</t>
  </si>
  <si>
    <t xml:space="preserve">FONADE - SIN SITUACION DE FONDOS </t>
  </si>
  <si>
    <t xml:space="preserve">CONVENO FONADE  - PALERMO </t>
  </si>
  <si>
    <t xml:space="preserve"> RESUMEN PRESUPUESTO DE GASTOS  </t>
  </si>
  <si>
    <t xml:space="preserve">GASTOS DE  FUNCIONAMIENTO  </t>
  </si>
  <si>
    <t xml:space="preserve">SERVICIOS PERSONALES  </t>
  </si>
  <si>
    <t xml:space="preserve">TRANSFERENCIAS </t>
  </si>
  <si>
    <t xml:space="preserve">GASTOS DE OPERACIÓN COMERCIAL </t>
  </si>
  <si>
    <t>GASTOS DE COMERCIALIZACION</t>
  </si>
  <si>
    <t xml:space="preserve">OPERATIVOS DE  INVERSION  </t>
  </si>
  <si>
    <t xml:space="preserve">COMPRA DE ACTIVOS </t>
  </si>
  <si>
    <t xml:space="preserve">AGUAS  POTABLE Y SANEAMIENTO BASICO </t>
  </si>
  <si>
    <t>II.</t>
  </si>
  <si>
    <t>PRESUPUESTO DE GASTOS</t>
  </si>
  <si>
    <t xml:space="preserve">INDEMNIZACIONES </t>
  </si>
  <si>
    <t>INDEMNIZACIONES</t>
  </si>
  <si>
    <t>COMBUSTIBLES  -  LUBRICANTES  - LLANTAS</t>
  </si>
  <si>
    <t>5.2.1.1.01.04</t>
  </si>
  <si>
    <t>COMPRA DE MUEBLES - ENSERES  Y   EQUIPO</t>
  </si>
  <si>
    <t>FOTOCOPIAS- COPIAS HELIOGRAFICAS  - CARTOGRAFIA</t>
  </si>
  <si>
    <t>5.2.1.3.01.04</t>
  </si>
  <si>
    <t>5.2.1.2.01.04</t>
  </si>
  <si>
    <t>5.2.1.1.02.21</t>
  </si>
  <si>
    <t>REPUESTOS - MANTENIMIENTO Y OTROS SERVICIOS A VEHICULOS</t>
  </si>
  <si>
    <t>5.2.1.2.02.21</t>
  </si>
  <si>
    <t>5.2.1.3.02.21</t>
  </si>
  <si>
    <t>7.1.3.1.03.01</t>
  </si>
  <si>
    <t>7.1.3.1.03.02</t>
  </si>
  <si>
    <t>7.1.3.1.03.03</t>
  </si>
  <si>
    <t>7.1.3.1.03.04</t>
  </si>
  <si>
    <t xml:space="preserve">CONVENIO 1-0012-2013 CORMAGDALENA </t>
  </si>
  <si>
    <t xml:space="preserve">S.G.P.- A.P.S.B -  MUNICIPIOS DESCERTIFICADOS </t>
  </si>
  <si>
    <t xml:space="preserve">MUNICIPIO DE LA ARGENTINA </t>
  </si>
  <si>
    <t xml:space="preserve">MUNICIPIO DE ISNOS </t>
  </si>
  <si>
    <t>MUNICIPIO DE  HOBO</t>
  </si>
  <si>
    <t xml:space="preserve">MUNICIPIO DE ALGECIRAS </t>
  </si>
  <si>
    <t>MUNICIPIO DE  OPORAPA</t>
  </si>
  <si>
    <t>MUNICIPIO DE  BARAYA</t>
  </si>
  <si>
    <t>MUNICIPIO DE SAN AGUSTIN</t>
  </si>
  <si>
    <t>FONDO DE ADAPTACION - SIN  SITUACION DE FONDOS</t>
  </si>
  <si>
    <t xml:space="preserve">CONVENIO   182/2013   FONDO DE ADAPTACION -   OBRAS </t>
  </si>
  <si>
    <t xml:space="preserve"> CONVENIO   182/2013   FONDO DE ADAPTACION -   DISEÑOS</t>
  </si>
  <si>
    <t>CONVENIO  169/2013  S.G.P. (obras)</t>
  </si>
  <si>
    <t>CONVENIO  169/2013  S.G.P.  (Interventoria)</t>
  </si>
  <si>
    <t>CONVENIO  169/2013  S.G.P.  (Gerencia )</t>
  </si>
  <si>
    <t>CONVENIO 309/2013  (obras Acueducto )</t>
  </si>
  <si>
    <t>CONVENIO 309/2013  (obras Alcantarillado  )</t>
  </si>
  <si>
    <t>CONVENIO  309/2013  (Interventoria Acueducto )</t>
  </si>
  <si>
    <t>CONVENIO  309/2013  (Interventoria Alcantarillado)</t>
  </si>
  <si>
    <t>CONVENIO  309/2013   (Gerencia )</t>
  </si>
  <si>
    <t>CONVENIO 284 /2013  Const. Unidades  Sanitarias  (obras)</t>
  </si>
  <si>
    <t>CONVENIO 284 /2013  Const. Unidades  Sanitarias  (Interventoria)</t>
  </si>
  <si>
    <t xml:space="preserve">CONVENIO 015 /2013  Municipio de Tarqui - Obra </t>
  </si>
  <si>
    <t>CONVENIO  015/2013  Municipio de Tarqui - interventoria</t>
  </si>
  <si>
    <t xml:space="preserve">CONVENIO 015/2013  Municipio de Tarqui - Socialización,  Puesta en marcha, Adción 		</t>
  </si>
  <si>
    <t>CONVENIO  ESTAMPILLA  PRODESARROLLO</t>
  </si>
  <si>
    <t>CONVENIOS MUNICIPIOS</t>
  </si>
  <si>
    <t>CONVENIOS REGALIAS</t>
  </si>
  <si>
    <t>INTERVENTORIAS CV. REGALIAS</t>
  </si>
  <si>
    <t>CONVENIO  014 DE 2011 PAICOL EL RODEO</t>
  </si>
  <si>
    <t>NACION AUDIENCIAS  PUBLICAS</t>
  </si>
  <si>
    <t>PDA -FIA - DPTO -  REGALIAS   'CONSULTORIA ESTUDIOS-DISEÑOS SISTEMAS DE ACUEDUCTO Y ALCANT</t>
  </si>
  <si>
    <t xml:space="preserve">PDA -FIA - DPTO -  REGALIAS   INTERVENTORIA A LA CONSULTORIA </t>
  </si>
  <si>
    <t>81</t>
  </si>
  <si>
    <t>811</t>
  </si>
  <si>
    <t>8111</t>
  </si>
  <si>
    <t>811101</t>
  </si>
  <si>
    <t>811102</t>
  </si>
  <si>
    <t>8112</t>
  </si>
  <si>
    <t>811201</t>
  </si>
  <si>
    <t>811202</t>
  </si>
  <si>
    <t>812</t>
  </si>
  <si>
    <t>8121</t>
  </si>
  <si>
    <t>812101</t>
  </si>
  <si>
    <t>812102</t>
  </si>
  <si>
    <t>8122</t>
  </si>
  <si>
    <t>812201</t>
  </si>
  <si>
    <t>82</t>
  </si>
  <si>
    <t>8210</t>
  </si>
  <si>
    <t>821001</t>
  </si>
  <si>
    <t>83</t>
  </si>
  <si>
    <t>8310</t>
  </si>
  <si>
    <t>831001</t>
  </si>
  <si>
    <t>8320</t>
  </si>
  <si>
    <t>832001</t>
  </si>
  <si>
    <t>832002</t>
  </si>
  <si>
    <t xml:space="preserve">8330 </t>
  </si>
  <si>
    <t>830001</t>
  </si>
  <si>
    <t>830002</t>
  </si>
  <si>
    <t>830003</t>
  </si>
  <si>
    <t>830004</t>
  </si>
  <si>
    <t>830005</t>
  </si>
  <si>
    <t>830006</t>
  </si>
  <si>
    <t>830007</t>
  </si>
  <si>
    <t xml:space="preserve">8340 </t>
  </si>
  <si>
    <t>834001</t>
  </si>
  <si>
    <t>834002</t>
  </si>
  <si>
    <t>834003</t>
  </si>
  <si>
    <t>834004</t>
  </si>
  <si>
    <t>834005</t>
  </si>
  <si>
    <t>834006</t>
  </si>
  <si>
    <t>834007</t>
  </si>
  <si>
    <t>834008</t>
  </si>
  <si>
    <t>834009</t>
  </si>
  <si>
    <t>834010</t>
  </si>
  <si>
    <t>834011</t>
  </si>
  <si>
    <t>834012</t>
  </si>
  <si>
    <t>834013</t>
  </si>
  <si>
    <t>834014</t>
  </si>
  <si>
    <t>834015</t>
  </si>
  <si>
    <t>834016</t>
  </si>
  <si>
    <t>834017</t>
  </si>
  <si>
    <t>834018</t>
  </si>
  <si>
    <t>834019</t>
  </si>
  <si>
    <t>834020</t>
  </si>
  <si>
    <t>84</t>
  </si>
  <si>
    <t>8410</t>
  </si>
  <si>
    <t>841001</t>
  </si>
  <si>
    <t>841002</t>
  </si>
  <si>
    <t>841003</t>
  </si>
  <si>
    <t>841004</t>
  </si>
  <si>
    <t>841005</t>
  </si>
  <si>
    <t>841006</t>
  </si>
  <si>
    <t>8420</t>
  </si>
  <si>
    <t>842001</t>
  </si>
  <si>
    <t>842002</t>
  </si>
  <si>
    <t>842003</t>
  </si>
  <si>
    <t>8430</t>
  </si>
  <si>
    <t>843001</t>
  </si>
  <si>
    <t>8440</t>
  </si>
  <si>
    <t>84401</t>
  </si>
  <si>
    <t>84402</t>
  </si>
  <si>
    <t>5</t>
  </si>
  <si>
    <t>5.1.1.1.01</t>
  </si>
  <si>
    <t>7.1.1.1</t>
  </si>
  <si>
    <t>7.1.1.2</t>
  </si>
  <si>
    <t>7.1.1.3</t>
  </si>
  <si>
    <t>7.1.1.4</t>
  </si>
  <si>
    <t>7.1.2.1</t>
  </si>
  <si>
    <t>2.2.1</t>
  </si>
  <si>
    <t>2.2.2</t>
  </si>
  <si>
    <t>2.2.3</t>
  </si>
  <si>
    <t>2.2.4</t>
  </si>
  <si>
    <t>2.3.1</t>
  </si>
  <si>
    <t>2.3.2</t>
  </si>
  <si>
    <t>2.3.3</t>
  </si>
  <si>
    <t>2.3.4</t>
  </si>
  <si>
    <t>2.3.5</t>
  </si>
  <si>
    <t>2.4.1</t>
  </si>
  <si>
    <t>2.4.2</t>
  </si>
  <si>
    <t>2.4.3</t>
  </si>
  <si>
    <t>3.1.1</t>
  </si>
  <si>
    <t>3.2.1</t>
  </si>
  <si>
    <t>4,1,1</t>
  </si>
  <si>
    <t>4,1,2</t>
  </si>
  <si>
    <t>4,1,3</t>
  </si>
  <si>
    <t>4,1,4</t>
  </si>
  <si>
    <t>5.1</t>
  </si>
  <si>
    <t>5.1.1</t>
  </si>
  <si>
    <t xml:space="preserve">PDA - FIA - DPTO  S.G.  P. </t>
  </si>
  <si>
    <t>PDA - FIA-  PDTO  -  REGALIAS</t>
  </si>
  <si>
    <t xml:space="preserve">PDA  - FIA  -   MUNICIPIOS S. G. P.   </t>
  </si>
  <si>
    <t>4.4.</t>
  </si>
  <si>
    <t>4.4.1</t>
  </si>
  <si>
    <t xml:space="preserve">CONVENIO   182/2013   FONDO DE ADAPTACION </t>
  </si>
  <si>
    <t xml:space="preserve">TASA  RETRIBUTIVA  </t>
  </si>
  <si>
    <t>6.1.1.1</t>
  </si>
  <si>
    <t>6.1.1.2</t>
  </si>
  <si>
    <t>6.1.1.3</t>
  </si>
  <si>
    <t>6.1.1.4</t>
  </si>
  <si>
    <t>6.1.1.5</t>
  </si>
  <si>
    <t>6.1.1.6</t>
  </si>
  <si>
    <t>6.1.1.7</t>
  </si>
  <si>
    <t>6.1.1.8</t>
  </si>
  <si>
    <t>6.1.2.1</t>
  </si>
  <si>
    <t>6.1.2.2</t>
  </si>
  <si>
    <t>6.1.2.3</t>
  </si>
  <si>
    <t>6.2.1.1</t>
  </si>
  <si>
    <t>6.2.1.2</t>
  </si>
  <si>
    <t>6.2.1.3</t>
  </si>
  <si>
    <t>6.2.2.1</t>
  </si>
  <si>
    <t>6.2.2.2</t>
  </si>
  <si>
    <t>6.2.2.3</t>
  </si>
  <si>
    <t>6.3.1.1</t>
  </si>
  <si>
    <t xml:space="preserve">PRODUCTOS QUIMICOS </t>
  </si>
  <si>
    <t>MEDIDORES,CAJILLAS,VÁLVULAS, TAPAS HF Y ACCESORIOS</t>
  </si>
  <si>
    <t>TUBERÌA Y ACCESORIOS</t>
  </si>
  <si>
    <t>OTROS BIENES PARA  CONSTRUCCION ACUEDUCTO</t>
  </si>
  <si>
    <t xml:space="preserve">EQUIPO PARA PLANTA  Y LABORATORIO  </t>
  </si>
  <si>
    <t>PLANTAS DE TRATAMIENTO  Y ACCESORIOS</t>
  </si>
  <si>
    <t>CILINDROS  - CANECAS PLASTICAS -  EMPAQUES DE PLOMO</t>
  </si>
  <si>
    <t xml:space="preserve">ALQUILER TRANSPORTE DE  MATERIAL </t>
  </si>
  <si>
    <t>ESTUDIOS  DISEÑOS -  PROYECTOS</t>
  </si>
  <si>
    <t xml:space="preserve">PRUEBAS DE LABORATORIO </t>
  </si>
  <si>
    <t xml:space="preserve">MATERIALES  BATERIAS SANITARIAS </t>
  </si>
  <si>
    <t>OTROS BIENES PARA  CONSTRUCCION ALCANTARILLADO</t>
  </si>
  <si>
    <t>CANECAS PLASTICAS PARA MANEJO DE DESECHOS</t>
  </si>
  <si>
    <t xml:space="preserve">CONST. ADEC. REPARACIÒN, MTO  SEDE AGUAS DEL HUILA </t>
  </si>
  <si>
    <t xml:space="preserve">GASTOS DE PREINVERSIÓN </t>
  </si>
  <si>
    <t xml:space="preserve">PROYECTO DESARROLLO  INSTITUCIONAL  </t>
  </si>
  <si>
    <t>MODERNIZACIÒN INFRAESTRUCTURA SEDE-UTILIDADES2007</t>
  </si>
  <si>
    <t xml:space="preserve">PROPIEDAD PLANTA Y EQUIPO </t>
  </si>
  <si>
    <t xml:space="preserve">ESTUDIOS DE FACTIBILIDAD, PROYECTOS,  CONSULTORIAS Y OTROS </t>
  </si>
  <si>
    <t>ADQUISICIÓN DE HERRAMIENTAS, EQUIPOS Y ACCESORIOS PARA USO DE LA EMPRESA</t>
  </si>
  <si>
    <t>CONSTRUCC., REPOSICIÓN  Y  AMPLIACIÓN DEL SISTEMA</t>
  </si>
  <si>
    <t>ELEMENTOS  Y REACTIVOS  DE  LABORATORIO PTAP</t>
  </si>
  <si>
    <t xml:space="preserve">PROGRAMAS DE SENSIBILIZACIÓN AMBIENTAL </t>
  </si>
  <si>
    <t>PROTECCIÓN DE MICROCUENCAS (PLAN DE SIEMBRA COMPROMETIDOS EN PUEA)</t>
  </si>
  <si>
    <t xml:space="preserve">ESTUDIOS, PROYECTOS,  CONSULTORIAS Y OTROS </t>
  </si>
  <si>
    <t>MANTENIMIENTO SISTEMA TRATAMIENTO RESIDUOS SÒLIDOS</t>
  </si>
  <si>
    <t xml:space="preserve">CONVENIO  DEPARTAMENTO ESTAMPILLA PRODESARROLLO </t>
  </si>
  <si>
    <t xml:space="preserve">CONVENIO  MUNICIPIOS </t>
  </si>
  <si>
    <t xml:space="preserve">CONVENIO  OTRAS ENTIDADES </t>
  </si>
  <si>
    <t>CONTRATACIÒN INTERVENTORÌAS</t>
  </si>
  <si>
    <t xml:space="preserve">CONVENIOS  DEPARTAMENTO  </t>
  </si>
  <si>
    <t xml:space="preserve">CONVENIOS  NACIÒN  </t>
  </si>
  <si>
    <t xml:space="preserve">Versión  1.0 </t>
  </si>
  <si>
    <t>MATERIALES REACTIVOS  Y EQUIPO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</si>
</sst>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)\ _P_t_s_ ;_ * \(#,##0\)\ _P_t_s_ ;_ * &quot;-&quot;_)\ _P_t_s_ ;_ @_ "/>
    <numFmt numFmtId="166" formatCode="#,##0.0"/>
    <numFmt numFmtId="167" formatCode="_ * #,##0.00_)\ [$€]_ ;_ * \(#,##0.00\)\ [$€]_ ;_ * &quot;-&quot;??_)\ [$€]_ ;_ @_ "/>
    <numFmt numFmtId="168" formatCode="#,##0.000"/>
    <numFmt numFmtId="169" formatCode="_-* #,##0\ _P_t_s_-;\-* #,##0\ _P_t_s_-;_-* &quot;-&quot;\ _P_t_s_-;_-@_-"/>
  </numFmts>
  <fonts count="25" x14ac:knownFonts="1">
    <font>
      <sz val="10"/>
      <name val="Times New Roman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8"/>
      <name val="Arial"/>
      <family val="2"/>
    </font>
    <font>
      <sz val="10"/>
      <name val="Courier"/>
      <family val="3"/>
    </font>
    <font>
      <sz val="9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222">
    <xf numFmtId="0" fontId="0" fillId="0" borderId="0" xfId="0"/>
    <xf numFmtId="4" fontId="3" fillId="0" borderId="0" xfId="0" applyNumberFormat="1" applyFont="1" applyFill="1" applyBorder="1" applyAlignment="1">
      <alignment horizontal="right"/>
    </xf>
    <xf numFmtId="4" fontId="0" fillId="0" borderId="0" xfId="0" applyNumberFormat="1"/>
    <xf numFmtId="4" fontId="2" fillId="0" borderId="0" xfId="0" applyNumberFormat="1" applyFont="1" applyFill="1" applyBorder="1" applyAlignment="1">
      <alignment horizontal="right"/>
    </xf>
    <xf numFmtId="0" fontId="8" fillId="0" borderId="0" xfId="0" applyFont="1"/>
    <xf numFmtId="4" fontId="3" fillId="0" borderId="0" xfId="0" applyNumberFormat="1" applyFont="1" applyFill="1" applyBorder="1"/>
    <xf numFmtId="4" fontId="11" fillId="0" borderId="0" xfId="0" applyNumberFormat="1" applyFont="1" applyFill="1"/>
    <xf numFmtId="0" fontId="11" fillId="0" borderId="0" xfId="0" applyFont="1"/>
    <xf numFmtId="3" fontId="3" fillId="0" borderId="0" xfId="0" applyNumberFormat="1" applyFont="1" applyFill="1" applyBorder="1"/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/>
    <xf numFmtId="0" fontId="3" fillId="0" borderId="7" xfId="0" applyNumberFormat="1" applyFont="1" applyBorder="1" applyAlignment="1">
      <alignment vertical="center" wrapText="1"/>
    </xf>
    <xf numFmtId="39" fontId="1" fillId="0" borderId="0" xfId="0" applyNumberFormat="1" applyFont="1" applyBorder="1" applyAlignment="1">
      <alignment vertical="top" wrapText="1"/>
    </xf>
    <xf numFmtId="39" fontId="3" fillId="0" borderId="0" xfId="0" applyNumberFormat="1" applyFont="1" applyBorder="1" applyAlignment="1">
      <alignment horizontal="center" wrapText="1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 applyBorder="1"/>
    <xf numFmtId="49" fontId="3" fillId="0" borderId="0" xfId="0" applyNumberFormat="1" applyFont="1" applyAlignment="1">
      <alignment horizontal="left"/>
    </xf>
    <xf numFmtId="39" fontId="3" fillId="0" borderId="0" xfId="0" applyNumberFormat="1" applyFont="1" applyAlignment="1">
      <alignment horizontal="right"/>
    </xf>
    <xf numFmtId="39" fontId="2" fillId="0" borderId="0" xfId="0" applyNumberFormat="1" applyFont="1" applyAlignment="1" applyProtection="1">
      <alignment horizontal="center"/>
    </xf>
    <xf numFmtId="39" fontId="2" fillId="0" borderId="0" xfId="0" applyNumberFormat="1" applyFont="1" applyAlignment="1">
      <alignment horizontal="center"/>
    </xf>
    <xf numFmtId="39" fontId="2" fillId="0" borderId="0" xfId="0" applyNumberFormat="1" applyFont="1" applyAlignment="1" applyProtection="1">
      <alignment horizontal="right"/>
    </xf>
    <xf numFmtId="49" fontId="2" fillId="0" borderId="0" xfId="0" applyNumberFormat="1" applyFont="1" applyAlignment="1">
      <alignment horizontal="left" vertical="top"/>
    </xf>
    <xf numFmtId="49" fontId="3" fillId="0" borderId="5" xfId="0" applyNumberFormat="1" applyFont="1" applyBorder="1" applyAlignment="1">
      <alignment horizontal="left"/>
    </xf>
    <xf numFmtId="39" fontId="3" fillId="0" borderId="5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>
      <alignment horizontal="left"/>
    </xf>
    <xf numFmtId="39" fontId="3" fillId="0" borderId="3" xfId="0" applyNumberFormat="1" applyFont="1" applyBorder="1"/>
    <xf numFmtId="3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169" fontId="2" fillId="0" borderId="0" xfId="2" applyNumberFormat="1" applyFont="1" applyFill="1" applyBorder="1" applyAlignment="1">
      <alignment horizontal="left"/>
    </xf>
    <xf numFmtId="4" fontId="2" fillId="0" borderId="0" xfId="0" applyNumberFormat="1" applyFont="1" applyFill="1" applyBorder="1"/>
    <xf numFmtId="49" fontId="2" fillId="0" borderId="0" xfId="2" applyNumberFormat="1" applyFont="1" applyFill="1" applyBorder="1" applyAlignment="1">
      <alignment horizontal="left"/>
    </xf>
    <xf numFmtId="169" fontId="2" fillId="4" borderId="0" xfId="2" applyNumberFormat="1" applyFont="1" applyFill="1" applyBorder="1"/>
    <xf numFmtId="166" fontId="3" fillId="0" borderId="0" xfId="0" applyNumberFormat="1" applyFont="1" applyFill="1" applyBorder="1"/>
    <xf numFmtId="169" fontId="2" fillId="0" borderId="0" xfId="2" applyNumberFormat="1" applyFont="1" applyFill="1" applyBorder="1"/>
    <xf numFmtId="168" fontId="3" fillId="0" borderId="0" xfId="0" applyNumberFormat="1" applyFont="1" applyFill="1" applyBorder="1"/>
    <xf numFmtId="39" fontId="3" fillId="2" borderId="0" xfId="0" applyNumberFormat="1" applyFont="1" applyFill="1" applyBorder="1"/>
    <xf numFmtId="39" fontId="14" fillId="3" borderId="0" xfId="0" applyNumberFormat="1" applyFont="1" applyFill="1" applyBorder="1" applyAlignment="1" applyProtection="1">
      <alignment horizontal="left"/>
    </xf>
    <xf numFmtId="49" fontId="3" fillId="0" borderId="0" xfId="2" applyNumberFormat="1" applyFont="1" applyFill="1" applyBorder="1" applyAlignment="1">
      <alignment horizontal="left"/>
    </xf>
    <xf numFmtId="39" fontId="14" fillId="0" borderId="0" xfId="0" applyNumberFormat="1" applyFont="1" applyBorder="1" applyAlignment="1" applyProtection="1">
      <alignment horizontal="left"/>
    </xf>
    <xf numFmtId="39" fontId="14" fillId="5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/>
    <xf numFmtId="39" fontId="15" fillId="0" borderId="0" xfId="0" applyNumberFormat="1" applyFont="1" applyBorder="1" applyAlignment="1" applyProtection="1">
      <alignment horizontal="left"/>
    </xf>
    <xf numFmtId="39" fontId="3" fillId="0" borderId="0" xfId="0" applyNumberFormat="1" applyFont="1" applyBorder="1" applyAlignment="1" applyProtection="1">
      <alignment horizontal="center"/>
    </xf>
    <xf numFmtId="39" fontId="14" fillId="0" borderId="0" xfId="0" applyNumberFormat="1" applyFont="1" applyFill="1" applyBorder="1" applyAlignment="1" applyProtection="1">
      <alignment horizontal="left"/>
    </xf>
    <xf numFmtId="39" fontId="3" fillId="0" borderId="0" xfId="0" applyNumberFormat="1" applyFont="1" applyBorder="1" applyAlignment="1" applyProtection="1">
      <alignment horizontal="left"/>
    </xf>
    <xf numFmtId="39" fontId="3" fillId="0" borderId="0" xfId="0" applyNumberFormat="1" applyFont="1" applyFill="1" applyBorder="1" applyAlignment="1" applyProtection="1">
      <alignment horizontal="left"/>
    </xf>
    <xf numFmtId="39" fontId="2" fillId="0" borderId="0" xfId="0" applyNumberFormat="1" applyFont="1" applyBorder="1" applyAlignment="1" applyProtection="1">
      <alignment horizontal="left"/>
    </xf>
    <xf numFmtId="39" fontId="2" fillId="0" borderId="0" xfId="0" applyNumberFormat="1" applyFont="1" applyFill="1" applyBorder="1" applyAlignment="1" applyProtection="1">
      <alignment horizontal="left"/>
    </xf>
    <xf numFmtId="39" fontId="2" fillId="3" borderId="0" xfId="0" applyNumberFormat="1" applyFont="1" applyFill="1" applyBorder="1" applyAlignment="1" applyProtection="1">
      <alignment horizontal="left"/>
    </xf>
    <xf numFmtId="39" fontId="14" fillId="4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39" fontId="2" fillId="4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39" fontId="0" fillId="0" borderId="0" xfId="0" applyNumberFormat="1" applyAlignment="1">
      <alignment vertical="justify"/>
    </xf>
    <xf numFmtId="0" fontId="21" fillId="0" borderId="0" xfId="30" applyFont="1" applyFill="1" applyBorder="1"/>
    <xf numFmtId="4" fontId="20" fillId="0" borderId="0" xfId="51" applyNumberFormat="1" applyFill="1" applyBorder="1"/>
    <xf numFmtId="4" fontId="7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39" fontId="16" fillId="0" borderId="4" xfId="0" applyNumberFormat="1" applyFont="1" applyBorder="1" applyAlignment="1">
      <alignment horizontal="left"/>
    </xf>
    <xf numFmtId="39" fontId="6" fillId="0" borderId="1" xfId="0" applyNumberFormat="1" applyFont="1" applyBorder="1"/>
    <xf numFmtId="39" fontId="16" fillId="0" borderId="1" xfId="0" applyNumberFormat="1" applyFont="1" applyBorder="1" applyAlignment="1" applyProtection="1">
      <alignment horizontal="left"/>
    </xf>
    <xf numFmtId="39" fontId="10" fillId="0" borderId="1" xfId="0" applyNumberFormat="1" applyFont="1" applyBorder="1" applyAlignment="1" applyProtection="1">
      <alignment horizontal="left"/>
    </xf>
    <xf numFmtId="39" fontId="6" fillId="0" borderId="1" xfId="0" applyNumberFormat="1" applyFont="1" applyBorder="1" applyAlignment="1" applyProtection="1">
      <alignment horizontal="left"/>
    </xf>
    <xf numFmtId="39" fontId="6" fillId="0" borderId="7" xfId="0" applyNumberFormat="1" applyFont="1" applyBorder="1" applyAlignment="1" applyProtection="1">
      <alignment horizontal="left"/>
    </xf>
    <xf numFmtId="49" fontId="2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/>
    <xf numFmtId="39" fontId="2" fillId="4" borderId="0" xfId="0" applyNumberFormat="1" applyFont="1" applyFill="1" applyBorder="1" applyAlignment="1">
      <alignment horizontal="justify" vertical="justify"/>
    </xf>
    <xf numFmtId="49" fontId="2" fillId="0" borderId="0" xfId="0" applyNumberFormat="1" applyFont="1" applyFill="1" applyBorder="1" applyAlignment="1"/>
    <xf numFmtId="39" fontId="2" fillId="0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/>
    <xf numFmtId="39" fontId="2" fillId="3" borderId="0" xfId="0" applyNumberFormat="1" applyFont="1" applyFill="1" applyBorder="1" applyAlignment="1">
      <alignment horizontal="left"/>
    </xf>
    <xf numFmtId="49" fontId="2" fillId="5" borderId="0" xfId="0" applyNumberFormat="1" applyFont="1" applyFill="1" applyBorder="1" applyAlignment="1"/>
    <xf numFmtId="39" fontId="2" fillId="5" borderId="0" xfId="0" applyNumberFormat="1" applyFont="1" applyFill="1" applyBorder="1" applyAlignment="1">
      <alignment horizontal="left"/>
    </xf>
    <xf numFmtId="39" fontId="2" fillId="0" borderId="0" xfId="0" quotePrefix="1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/>
    <xf numFmtId="39" fontId="3" fillId="0" borderId="0" xfId="0" applyNumberFormat="1" applyFont="1" applyFill="1" applyBorder="1" applyAlignment="1">
      <alignment horizontal="left"/>
    </xf>
    <xf numFmtId="39" fontId="3" fillId="0" borderId="5" xfId="0" applyNumberFormat="1" applyFont="1" applyFill="1" applyBorder="1" applyAlignment="1" applyProtection="1">
      <alignment horizontal="center"/>
    </xf>
    <xf numFmtId="49" fontId="3" fillId="0" borderId="3" xfId="2" applyNumberFormat="1" applyFont="1" applyFill="1" applyBorder="1" applyAlignment="1" applyProtection="1">
      <alignment horizontal="center"/>
    </xf>
    <xf numFmtId="39" fontId="2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/>
    <xf numFmtId="39" fontId="11" fillId="0" borderId="0" xfId="0" applyNumberFormat="1" applyFont="1" applyFill="1" applyBorder="1"/>
    <xf numFmtId="4" fontId="11" fillId="0" borderId="0" xfId="0" applyNumberFormat="1" applyFont="1" applyFill="1" applyBorder="1" applyAlignment="1">
      <alignment horizontal="right"/>
    </xf>
    <xf numFmtId="39" fontId="11" fillId="0" borderId="0" xfId="0" applyNumberFormat="1" applyFont="1" applyFill="1"/>
    <xf numFmtId="39" fontId="11" fillId="0" borderId="0" xfId="0" applyNumberFormat="1" applyFont="1" applyFill="1" applyBorder="1" applyAlignment="1">
      <alignment horizontal="left" vertical="justify"/>
    </xf>
    <xf numFmtId="39" fontId="18" fillId="0" borderId="0" xfId="0" applyNumberFormat="1" applyFont="1" applyFill="1" applyBorder="1" applyAlignment="1">
      <alignment horizontal="left"/>
    </xf>
    <xf numFmtId="4" fontId="18" fillId="0" borderId="0" xfId="0" applyNumberFormat="1" applyFont="1" applyFill="1" applyBorder="1" applyAlignment="1">
      <alignment horizontal="right"/>
    </xf>
    <xf numFmtId="39" fontId="13" fillId="0" borderId="0" xfId="0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Alignment="1"/>
    <xf numFmtId="39" fontId="3" fillId="0" borderId="0" xfId="0" applyNumberFormat="1" applyFont="1" applyFill="1"/>
    <xf numFmtId="39" fontId="3" fillId="0" borderId="0" xfId="0" applyNumberFormat="1" applyFont="1" applyFill="1" applyBorder="1" applyAlignment="1"/>
    <xf numFmtId="39" fontId="2" fillId="5" borderId="0" xfId="0" applyNumberFormat="1" applyFont="1" applyFill="1" applyBorder="1"/>
    <xf numFmtId="39" fontId="2" fillId="3" borderId="0" xfId="0" applyNumberFormat="1" applyFont="1" applyFill="1" applyBorder="1"/>
    <xf numFmtId="1" fontId="3" fillId="0" borderId="0" xfId="0" applyNumberFormat="1" applyFont="1" applyFill="1" applyBorder="1" applyAlignment="1"/>
    <xf numFmtId="39" fontId="3" fillId="0" borderId="0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39" fontId="3" fillId="0" borderId="0" xfId="0" applyNumberFormat="1" applyFont="1" applyFill="1" applyBorder="1" applyAlignment="1" applyProtection="1">
      <alignment horizontal="justify"/>
      <protection locked="0"/>
    </xf>
    <xf numFmtId="49" fontId="3" fillId="0" borderId="0" xfId="0" applyNumberFormat="1" applyFont="1" applyFill="1" applyBorder="1" applyAlignment="1" applyProtection="1">
      <protection locked="0"/>
    </xf>
    <xf numFmtId="49" fontId="3" fillId="0" borderId="0" xfId="0" applyNumberFormat="1" applyFont="1" applyBorder="1" applyAlignment="1" applyProtection="1">
      <protection locked="0"/>
    </xf>
    <xf numFmtId="39" fontId="11" fillId="0" borderId="0" xfId="0" quotePrefix="1" applyNumberFormat="1" applyFont="1" applyFill="1" applyBorder="1" applyAlignment="1">
      <alignment vertical="justify"/>
    </xf>
    <xf numFmtId="39" fontId="2" fillId="0" borderId="0" xfId="0" applyNumberFormat="1" applyFont="1" applyFill="1" applyBorder="1" applyAlignment="1" applyProtection="1"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9" fontId="2" fillId="3" borderId="0" xfId="0" applyNumberFormat="1" applyFont="1" applyFill="1"/>
    <xf numFmtId="39" fontId="2" fillId="0" borderId="0" xfId="0" applyNumberFormat="1" applyFont="1" applyFill="1"/>
    <xf numFmtId="49" fontId="2" fillId="0" borderId="0" xfId="0" applyNumberFormat="1" applyFont="1" applyFill="1"/>
    <xf numFmtId="49" fontId="3" fillId="0" borderId="0" xfId="0" applyNumberFormat="1" applyFont="1" applyFill="1"/>
    <xf numFmtId="39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39" fontId="2" fillId="0" borderId="0" xfId="0" quotePrefix="1" applyNumberFormat="1" applyFont="1" applyFill="1" applyBorder="1"/>
    <xf numFmtId="39" fontId="3" fillId="0" borderId="0" xfId="0" applyNumberFormat="1" applyFont="1" applyFill="1" applyAlignment="1">
      <alignment horizontal="right"/>
    </xf>
    <xf numFmtId="39" fontId="3" fillId="0" borderId="4" xfId="0" applyNumberFormat="1" applyFont="1" applyFill="1" applyBorder="1"/>
    <xf numFmtId="39" fontId="3" fillId="0" borderId="6" xfId="0" applyNumberFormat="1" applyFont="1" applyFill="1" applyBorder="1" applyAlignment="1">
      <alignment horizontal="right"/>
    </xf>
    <xf numFmtId="39" fontId="2" fillId="0" borderId="1" xfId="0" applyNumberFormat="1" applyFont="1" applyFill="1" applyBorder="1" applyAlignment="1">
      <alignment horizontal="center"/>
    </xf>
    <xf numFmtId="39" fontId="2" fillId="0" borderId="2" xfId="0" applyNumberFormat="1" applyFont="1" applyFill="1" applyBorder="1" applyAlignment="1">
      <alignment horizontal="right"/>
    </xf>
    <xf numFmtId="39" fontId="3" fillId="0" borderId="1" xfId="0" applyNumberFormat="1" applyFont="1" applyFill="1" applyBorder="1"/>
    <xf numFmtId="39" fontId="3" fillId="0" borderId="2" xfId="0" applyNumberFormat="1" applyFont="1" applyFill="1" applyBorder="1" applyAlignment="1">
      <alignment horizontal="right"/>
    </xf>
    <xf numFmtId="39" fontId="14" fillId="0" borderId="1" xfId="0" applyNumberFormat="1" applyFont="1" applyFill="1" applyBorder="1" applyAlignment="1" applyProtection="1">
      <alignment horizontal="left"/>
    </xf>
    <xf numFmtId="39" fontId="3" fillId="0" borderId="11" xfId="0" applyNumberFormat="1" applyFont="1" applyFill="1" applyBorder="1" applyAlignment="1" applyProtection="1">
      <alignment horizontal="right"/>
    </xf>
    <xf numFmtId="39" fontId="3" fillId="0" borderId="1" xfId="0" applyNumberFormat="1" applyFont="1" applyFill="1" applyBorder="1" applyAlignment="1" applyProtection="1">
      <alignment horizontal="left"/>
    </xf>
    <xf numFmtId="39" fontId="3" fillId="0" borderId="2" xfId="0" applyNumberFormat="1" applyFont="1" applyFill="1" applyBorder="1" applyAlignment="1" applyProtection="1">
      <alignment horizontal="right"/>
    </xf>
    <xf numFmtId="39" fontId="14" fillId="0" borderId="1" xfId="0" applyNumberFormat="1" applyFont="1" applyFill="1" applyBorder="1"/>
    <xf numFmtId="39" fontId="3" fillId="0" borderId="11" xfId="0" applyNumberFormat="1" applyFont="1" applyFill="1" applyBorder="1" applyAlignment="1">
      <alignment horizontal="right"/>
    </xf>
    <xf numFmtId="39" fontId="2" fillId="0" borderId="1" xfId="0" applyNumberFormat="1" applyFont="1" applyFill="1" applyBorder="1" applyAlignment="1" applyProtection="1">
      <alignment horizontal="left"/>
    </xf>
    <xf numFmtId="39" fontId="3" fillId="0" borderId="7" xfId="0" applyNumberFormat="1" applyFont="1" applyFill="1" applyBorder="1"/>
    <xf numFmtId="39" fontId="11" fillId="0" borderId="0" xfId="0" applyNumberFormat="1" applyFont="1" applyFill="1" applyBorder="1" applyAlignment="1">
      <alignment horizontal="left"/>
    </xf>
    <xf numFmtId="49" fontId="12" fillId="0" borderId="0" xfId="0" applyNumberFormat="1" applyFont="1" applyFill="1" applyBorder="1" applyAlignment="1"/>
    <xf numFmtId="39" fontId="12" fillId="0" borderId="0" xfId="0" applyNumberFormat="1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39" fontId="12" fillId="0" borderId="0" xfId="0" applyNumberFormat="1" applyFont="1" applyFill="1" applyBorder="1"/>
    <xf numFmtId="0" fontId="11" fillId="0" borderId="0" xfId="0" applyNumberFormat="1" applyFont="1" applyBorder="1"/>
    <xf numFmtId="39" fontId="2" fillId="0" borderId="0" xfId="0" applyNumberFormat="1" applyFont="1" applyFill="1" applyBorder="1" applyAlignment="1"/>
    <xf numFmtId="0" fontId="3" fillId="0" borderId="11" xfId="0" applyNumberFormat="1" applyFont="1" applyFill="1" applyBorder="1" applyAlignment="1">
      <alignment vertical="center" wrapText="1"/>
    </xf>
    <xf numFmtId="39" fontId="0" fillId="0" borderId="0" xfId="0" applyNumberFormat="1" applyFill="1" applyBorder="1" applyAlignment="1">
      <alignment wrapText="1"/>
    </xf>
    <xf numFmtId="39" fontId="2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6" fillId="0" borderId="6" xfId="0" applyNumberFormat="1" applyFont="1" applyFill="1" applyBorder="1" applyAlignment="1">
      <alignment horizontal="right"/>
    </xf>
    <xf numFmtId="39" fontId="6" fillId="0" borderId="2" xfId="0" applyNumberFormat="1" applyFont="1" applyFill="1" applyBorder="1" applyAlignment="1">
      <alignment horizontal="right"/>
    </xf>
    <xf numFmtId="39" fontId="10" fillId="0" borderId="11" xfId="0" applyNumberFormat="1" applyFont="1" applyFill="1" applyBorder="1" applyAlignment="1" applyProtection="1">
      <alignment horizontal="right"/>
    </xf>
    <xf numFmtId="39" fontId="6" fillId="0" borderId="2" xfId="0" applyNumberFormat="1" applyFont="1" applyFill="1" applyBorder="1" applyAlignment="1" applyProtection="1">
      <alignment horizontal="right"/>
    </xf>
    <xf numFmtId="39" fontId="10" fillId="0" borderId="2" xfId="0" applyNumberFormat="1" applyFont="1" applyFill="1" applyBorder="1" applyAlignment="1" applyProtection="1">
      <alignment horizontal="right"/>
    </xf>
    <xf numFmtId="39" fontId="6" fillId="0" borderId="11" xfId="0" applyNumberFormat="1" applyFont="1" applyFill="1" applyBorder="1" applyAlignment="1" applyProtection="1">
      <alignment horizontal="right"/>
    </xf>
    <xf numFmtId="39" fontId="3" fillId="0" borderId="0" xfId="0" applyNumberFormat="1" applyFont="1" applyFill="1" applyBorder="1" applyAlignment="1" applyProtection="1">
      <alignment horizontal="right"/>
    </xf>
    <xf numFmtId="4" fontId="2" fillId="0" borderId="0" xfId="2" applyNumberFormat="1" applyFont="1" applyFill="1" applyBorder="1" applyAlignment="1" applyProtection="1">
      <alignment horizontal="right"/>
    </xf>
    <xf numFmtId="49" fontId="3" fillId="0" borderId="0" xfId="2" applyNumberFormat="1" applyFont="1" applyFill="1" applyBorder="1" applyAlignment="1" applyProtection="1">
      <alignment horizontal="center"/>
    </xf>
    <xf numFmtId="4" fontId="2" fillId="7" borderId="0" xfId="0" applyNumberFormat="1" applyFont="1" applyFill="1" applyBorder="1" applyAlignment="1">
      <alignment horizontal="right"/>
    </xf>
    <xf numFmtId="39" fontId="2" fillId="0" borderId="0" xfId="0" applyNumberFormat="1" applyFont="1" applyFill="1" applyBorder="1" applyAlignment="1" applyProtection="1">
      <alignment horizontal="justify"/>
      <protection locked="0"/>
    </xf>
    <xf numFmtId="37" fontId="3" fillId="6" borderId="0" xfId="0" applyNumberFormat="1" applyFont="1" applyFill="1" applyBorder="1" applyAlignment="1">
      <alignment horizontal="justify"/>
    </xf>
    <xf numFmtId="4" fontId="11" fillId="0" borderId="0" xfId="0" applyNumberFormat="1" applyFont="1" applyFill="1" applyBorder="1" applyAlignment="1" applyProtection="1">
      <alignment horizontal="right"/>
      <protection locked="0"/>
    </xf>
    <xf numFmtId="49" fontId="11" fillId="0" borderId="0" xfId="0" applyNumberFormat="1" applyFont="1" applyFill="1" applyBorder="1" applyAlignment="1">
      <alignment vertical="top"/>
    </xf>
    <xf numFmtId="39" fontId="11" fillId="0" borderId="0" xfId="0" applyNumberFormat="1" applyFont="1" applyFill="1" applyBorder="1" applyAlignment="1" applyProtection="1">
      <alignment horizontal="justify" vertical="top"/>
      <protection locked="0"/>
    </xf>
    <xf numFmtId="49" fontId="12" fillId="0" borderId="0" xfId="0" applyNumberFormat="1" applyFont="1" applyFill="1"/>
    <xf numFmtId="39" fontId="12" fillId="0" borderId="0" xfId="0" applyNumberFormat="1" applyFont="1" applyFill="1" applyAlignment="1">
      <alignment vertical="justify"/>
    </xf>
    <xf numFmtId="39" fontId="12" fillId="0" borderId="0" xfId="0" applyNumberFormat="1" applyFont="1" applyFill="1" applyAlignment="1"/>
    <xf numFmtId="49" fontId="11" fillId="0" borderId="0" xfId="0" applyNumberFormat="1" applyFont="1" applyFill="1" applyBorder="1"/>
    <xf numFmtId="39" fontId="11" fillId="0" borderId="0" xfId="0" applyNumberFormat="1" applyFont="1" applyFill="1" applyBorder="1" applyAlignment="1">
      <alignment vertical="justify"/>
    </xf>
    <xf numFmtId="39" fontId="11" fillId="0" borderId="0" xfId="0" applyNumberFormat="1" applyFont="1" applyFill="1" applyBorder="1" applyAlignment="1"/>
    <xf numFmtId="4" fontId="11" fillId="0" borderId="0" xfId="0" applyNumberFormat="1" applyFont="1" applyFill="1" applyBorder="1" applyAlignment="1"/>
    <xf numFmtId="4" fontId="11" fillId="0" borderId="0" xfId="0" applyNumberFormat="1" applyFont="1" applyFill="1" applyAlignment="1"/>
    <xf numFmtId="49" fontId="11" fillId="0" borderId="0" xfId="0" applyNumberFormat="1" applyFont="1" applyFill="1"/>
    <xf numFmtId="39" fontId="11" fillId="0" borderId="0" xfId="0" quotePrefix="1" applyNumberFormat="1" applyFont="1" applyFill="1" applyBorder="1" applyAlignment="1"/>
    <xf numFmtId="0" fontId="23" fillId="0" borderId="0" xfId="51" applyFont="1" applyFill="1" applyBorder="1"/>
    <xf numFmtId="0" fontId="24" fillId="0" borderId="0" xfId="51" applyFont="1" applyFill="1" applyBorder="1"/>
    <xf numFmtId="0" fontId="22" fillId="0" borderId="0" xfId="51" applyFont="1" applyFill="1" applyBorder="1"/>
    <xf numFmtId="39" fontId="11" fillId="0" borderId="0" xfId="0" applyNumberFormat="1" applyFont="1" applyFill="1" applyBorder="1" applyAlignment="1">
      <alignment vertical="top"/>
    </xf>
    <xf numFmtId="39" fontId="11" fillId="0" borderId="0" xfId="0" applyNumberFormat="1" applyFont="1" applyFill="1" applyBorder="1" applyAlignment="1">
      <alignment horizontal="justify"/>
    </xf>
    <xf numFmtId="39" fontId="11" fillId="0" borderId="0" xfId="0" applyNumberFormat="1" applyFont="1" applyFill="1" applyBorder="1" applyAlignment="1">
      <alignment horizontal="right"/>
    </xf>
    <xf numFmtId="0" fontId="20" fillId="0" borderId="0" xfId="52" applyFill="1" applyBorder="1"/>
    <xf numFmtId="39" fontId="7" fillId="0" borderId="0" xfId="0" applyNumberFormat="1" applyFont="1" applyFill="1" applyBorder="1"/>
    <xf numFmtId="39" fontId="2" fillId="0" borderId="0" xfId="0" applyNumberFormat="1" applyFont="1" applyFill="1" applyBorder="1" applyAlignment="1">
      <alignment horizontal="right"/>
    </xf>
    <xf numFmtId="4" fontId="2" fillId="8" borderId="0" xfId="0" applyNumberFormat="1" applyFont="1" applyFill="1" applyBorder="1" applyAlignment="1">
      <alignment horizontal="right"/>
    </xf>
    <xf numFmtId="49" fontId="4" fillId="0" borderId="0" xfId="0" applyNumberFormat="1" applyFont="1" applyBorder="1" applyAlignment="1"/>
    <xf numFmtId="39" fontId="4" fillId="0" borderId="0" xfId="0" applyNumberFormat="1" applyFont="1" applyFill="1" applyBorder="1" applyAlignment="1">
      <alignment horizontal="justify" vertical="justify"/>
    </xf>
    <xf numFmtId="4" fontId="4" fillId="0" borderId="0" xfId="2" applyNumberFormat="1" applyFont="1" applyFill="1" applyBorder="1" applyAlignment="1" applyProtection="1">
      <alignment horizontal="right"/>
    </xf>
    <xf numFmtId="49" fontId="0" fillId="0" borderId="0" xfId="52" applyNumberFormat="1" applyFont="1" applyFill="1" applyBorder="1"/>
    <xf numFmtId="49" fontId="3" fillId="0" borderId="0" xfId="0" applyNumberFormat="1" applyFont="1" applyBorder="1" applyAlignment="1">
      <alignment horizontal="left"/>
    </xf>
    <xf numFmtId="0" fontId="0" fillId="0" borderId="0" xfId="0" applyFill="1" applyBorder="1"/>
    <xf numFmtId="4" fontId="0" fillId="0" borderId="0" xfId="0" applyNumberFormat="1" applyFill="1" applyBorder="1"/>
    <xf numFmtId="0" fontId="20" fillId="0" borderId="0" xfId="30"/>
    <xf numFmtId="0" fontId="19" fillId="0" borderId="0" xfId="0" applyFont="1"/>
    <xf numFmtId="0" fontId="11" fillId="0" borderId="0" xfId="0" applyFont="1" applyAlignment="1">
      <alignment horizontal="justify" vertical="justify"/>
    </xf>
    <xf numFmtId="0" fontId="11" fillId="0" borderId="0" xfId="0" applyFont="1" applyAlignment="1">
      <alignment vertical="justify"/>
    </xf>
    <xf numFmtId="0" fontId="11" fillId="0" borderId="0" xfId="0" applyFont="1" applyAlignment="1">
      <alignment horizontal="justify"/>
    </xf>
    <xf numFmtId="0" fontId="11" fillId="9" borderId="0" xfId="0" applyFont="1" applyFill="1" applyAlignment="1">
      <alignment horizontal="justify"/>
    </xf>
    <xf numFmtId="0" fontId="11" fillId="0" borderId="0" xfId="0" applyFont="1" applyAlignment="1">
      <alignment horizontal="justify" vertical="top"/>
    </xf>
    <xf numFmtId="39" fontId="2" fillId="8" borderId="0" xfId="0" applyNumberFormat="1" applyFont="1" applyFill="1"/>
    <xf numFmtId="39" fontId="2" fillId="8" borderId="0" xfId="0" applyNumberFormat="1" applyFont="1" applyFill="1" applyBorder="1"/>
    <xf numFmtId="4" fontId="20" fillId="0" borderId="0" xfId="3" applyNumberFormat="1" applyFill="1" applyBorder="1"/>
    <xf numFmtId="4" fontId="21" fillId="0" borderId="0" xfId="4" applyNumberFormat="1" applyFont="1" applyFill="1" applyBorder="1"/>
    <xf numFmtId="4" fontId="21" fillId="0" borderId="0" xfId="5" applyNumberFormat="1" applyFont="1" applyFill="1" applyBorder="1"/>
    <xf numFmtId="4" fontId="21" fillId="0" borderId="0" xfId="26" applyNumberFormat="1" applyFont="1" applyFill="1" applyBorder="1"/>
    <xf numFmtId="4" fontId="23" fillId="0" borderId="0" xfId="27" applyNumberFormat="1" applyFont="1" applyFill="1" applyBorder="1"/>
    <xf numFmtId="4" fontId="20" fillId="0" borderId="0" xfId="28" applyNumberFormat="1" applyFill="1" applyBorder="1"/>
    <xf numFmtId="49" fontId="3" fillId="0" borderId="4" xfId="0" applyNumberFormat="1" applyFont="1" applyBorder="1" applyAlignment="1">
      <alignment horizontal="left"/>
    </xf>
    <xf numFmtId="39" fontId="3" fillId="0" borderId="6" xfId="0" applyNumberFormat="1" applyFont="1" applyFill="1" applyBorder="1" applyAlignment="1" applyProtection="1">
      <alignment horizontal="center"/>
    </xf>
    <xf numFmtId="49" fontId="3" fillId="0" borderId="7" xfId="0" applyNumberFormat="1" applyFont="1" applyBorder="1" applyAlignment="1">
      <alignment horizontal="left"/>
    </xf>
    <xf numFmtId="49" fontId="3" fillId="0" borderId="11" xfId="2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39" fontId="3" fillId="0" borderId="0" xfId="0" applyNumberFormat="1" applyFont="1" applyBorder="1" applyAlignment="1">
      <alignment horizontal="justify" vertical="justify"/>
    </xf>
    <xf numFmtId="39" fontId="17" fillId="0" borderId="0" xfId="0" applyNumberFormat="1" applyFont="1" applyBorder="1" applyAlignment="1">
      <alignment horizontal="justify" vertical="justify"/>
    </xf>
    <xf numFmtId="39" fontId="2" fillId="0" borderId="0" xfId="0" applyNumberFormat="1" applyFont="1" applyAlignment="1" applyProtection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39" fontId="7" fillId="0" borderId="0" xfId="0" applyNumberFormat="1" applyFont="1" applyAlignment="1" applyProtection="1">
      <alignment horizontal="center"/>
    </xf>
    <xf numFmtId="39" fontId="3" fillId="0" borderId="0" xfId="0" applyNumberFormat="1" applyFont="1" applyAlignment="1" applyProtection="1">
      <alignment horizontal="justify" vertical="justify"/>
    </xf>
    <xf numFmtId="0" fontId="2" fillId="0" borderId="0" xfId="0" applyFont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5" fillId="0" borderId="0" xfId="0" applyFont="1" applyAlignment="1">
      <alignment horizontal="center"/>
    </xf>
    <xf numFmtId="0" fontId="1" fillId="0" borderId="8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39" fontId="9" fillId="0" borderId="0" xfId="0" applyNumberFormat="1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justify"/>
    </xf>
    <xf numFmtId="39" fontId="2" fillId="0" borderId="0" xfId="0" applyNumberFormat="1" applyFont="1" applyAlignment="1">
      <alignment horizontal="center"/>
    </xf>
  </cellXfs>
  <cellStyles count="54">
    <cellStyle name="Euro" xfId="1"/>
    <cellStyle name="Millares [0]" xfId="2" builtinId="6"/>
    <cellStyle name="Normal" xfId="0" builtinId="0"/>
    <cellStyle name="Normal 14" xfId="3"/>
    <cellStyle name="Normal 16" xfId="4"/>
    <cellStyle name="Normal 18" xfId="5"/>
    <cellStyle name="Normal 2 10" xfId="6"/>
    <cellStyle name="Normal 2 11" xfId="7"/>
    <cellStyle name="Normal 2 12" xfId="8"/>
    <cellStyle name="Normal 2 13" xfId="9"/>
    <cellStyle name="Normal 2 14" xfId="10"/>
    <cellStyle name="Normal 2 15" xfId="11"/>
    <cellStyle name="Normal 2 16" xfId="12"/>
    <cellStyle name="Normal 2 17" xfId="13"/>
    <cellStyle name="Normal 2 18" xfId="14"/>
    <cellStyle name="Normal 2 19" xfId="15"/>
    <cellStyle name="Normal 2 2" xfId="16"/>
    <cellStyle name="Normal 2 20" xfId="17"/>
    <cellStyle name="Normal 2 21" xfId="18"/>
    <cellStyle name="Normal 2 3" xfId="19"/>
    <cellStyle name="Normal 2 4" xfId="20"/>
    <cellStyle name="Normal 2 5" xfId="21"/>
    <cellStyle name="Normal 2 6" xfId="22"/>
    <cellStyle name="Normal 2 7" xfId="23"/>
    <cellStyle name="Normal 2 8" xfId="24"/>
    <cellStyle name="Normal 2 9" xfId="25"/>
    <cellStyle name="Normal 20" xfId="26"/>
    <cellStyle name="Normal 21" xfId="27"/>
    <cellStyle name="Normal 22" xfId="28"/>
    <cellStyle name="Normal 3" xfId="29"/>
    <cellStyle name="Normal 4" xfId="30"/>
    <cellStyle name="Normal 4 10" xfId="31"/>
    <cellStyle name="Normal 4 11" xfId="32"/>
    <cellStyle name="Normal 4 12" xfId="33"/>
    <cellStyle name="Normal 4 13" xfId="34"/>
    <cellStyle name="Normal 4 14" xfId="35"/>
    <cellStyle name="Normal 4 15" xfId="36"/>
    <cellStyle name="Normal 4 16" xfId="37"/>
    <cellStyle name="Normal 4 17" xfId="38"/>
    <cellStyle name="Normal 4 18" xfId="39"/>
    <cellStyle name="Normal 4 19" xfId="40"/>
    <cellStyle name="Normal 4 2" xfId="41"/>
    <cellStyle name="Normal 4 20" xfId="42"/>
    <cellStyle name="Normal 4 21" xfId="43"/>
    <cellStyle name="Normal 4 3" xfId="44"/>
    <cellStyle name="Normal 4 4" xfId="45"/>
    <cellStyle name="Normal 4 5" xfId="46"/>
    <cellStyle name="Normal 4 6" xfId="47"/>
    <cellStyle name="Normal 4 7" xfId="48"/>
    <cellStyle name="Normal 4 8" xfId="49"/>
    <cellStyle name="Normal 4 9" xfId="50"/>
    <cellStyle name="Normal 42" xfId="51"/>
    <cellStyle name="Normal 44" xfId="52"/>
    <cellStyle name="Normal 9" xfId="5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104775</xdr:rowOff>
    </xdr:from>
    <xdr:to>
      <xdr:col>0</xdr:col>
      <xdr:colOff>828675</xdr:colOff>
      <xdr:row>2</xdr:row>
      <xdr:rowOff>0</xdr:rowOff>
    </xdr:to>
    <xdr:pic>
      <xdr:nvPicPr>
        <xdr:cNvPr id="284038" name="Picture 18" descr="logo-agua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04775"/>
          <a:ext cx="762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1343025</xdr:colOff>
      <xdr:row>560</xdr:row>
      <xdr:rowOff>0</xdr:rowOff>
    </xdr:from>
    <xdr:to>
      <xdr:col>1</xdr:col>
      <xdr:colOff>1847850</xdr:colOff>
      <xdr:row>560</xdr:row>
      <xdr:rowOff>0</xdr:rowOff>
    </xdr:to>
    <xdr:pic>
      <xdr:nvPicPr>
        <xdr:cNvPr id="284039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4000" contrast="-12000"/>
        </a:blip>
        <a:srcRect/>
        <a:stretch>
          <a:fillRect/>
        </a:stretch>
      </xdr:blipFill>
      <xdr:spPr bwMode="auto">
        <a:xfrm>
          <a:off x="2257425" y="9939337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</xdr:row>
          <xdr:rowOff>0</xdr:rowOff>
        </xdr:from>
        <xdr:to>
          <xdr:col>1</xdr:col>
          <xdr:colOff>0</xdr:colOff>
          <xdr:row>3</xdr:row>
          <xdr:rowOff>0</xdr:rowOff>
        </xdr:to>
        <xdr:sp macro="" textlink="">
          <xdr:nvSpPr>
            <xdr:cNvPr id="283649" name="Object 1" hidden="1">
              <a:extLst>
                <a:ext uri="{63B3BB69-23CF-44E3-9099-C40C66FF867C}">
                  <a14:compatExt spid="_x0000_s283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2257425</xdr:colOff>
          <xdr:row>560</xdr:row>
          <xdr:rowOff>0</xdr:rowOff>
        </xdr:from>
        <xdr:to>
          <xdr:col>1</xdr:col>
          <xdr:colOff>2762250</xdr:colOff>
          <xdr:row>560</xdr:row>
          <xdr:rowOff>0</xdr:rowOff>
        </xdr:to>
        <xdr:sp macro="" textlink="">
          <xdr:nvSpPr>
            <xdr:cNvPr id="283667" name="Object 19" hidden="1">
              <a:extLst>
                <a:ext uri="{63B3BB69-23CF-44E3-9099-C40C66FF867C}">
                  <a14:compatExt spid="_x0000_s283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2257425</xdr:colOff>
          <xdr:row>560</xdr:row>
          <xdr:rowOff>0</xdr:rowOff>
        </xdr:from>
        <xdr:to>
          <xdr:col>2</xdr:col>
          <xdr:colOff>1295400</xdr:colOff>
          <xdr:row>560</xdr:row>
          <xdr:rowOff>0</xdr:rowOff>
        </xdr:to>
        <xdr:sp macro="" textlink="">
          <xdr:nvSpPr>
            <xdr:cNvPr id="283668" name="Object 20" hidden="1">
              <a:extLst>
                <a:ext uri="{63B3BB69-23CF-44E3-9099-C40C66FF867C}">
                  <a14:compatExt spid="_x0000_s283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2257425</xdr:colOff>
          <xdr:row>560</xdr:row>
          <xdr:rowOff>0</xdr:rowOff>
        </xdr:from>
        <xdr:to>
          <xdr:col>2</xdr:col>
          <xdr:colOff>1295400</xdr:colOff>
          <xdr:row>560</xdr:row>
          <xdr:rowOff>0</xdr:rowOff>
        </xdr:to>
        <xdr:sp macro="" textlink="">
          <xdr:nvSpPr>
            <xdr:cNvPr id="283669" name="Object 21" hidden="1">
              <a:extLst>
                <a:ext uri="{63B3BB69-23CF-44E3-9099-C40C66FF867C}">
                  <a14:compatExt spid="_x0000_s283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2257425</xdr:colOff>
          <xdr:row>560</xdr:row>
          <xdr:rowOff>0</xdr:rowOff>
        </xdr:from>
        <xdr:to>
          <xdr:col>2</xdr:col>
          <xdr:colOff>1295400</xdr:colOff>
          <xdr:row>560</xdr:row>
          <xdr:rowOff>0</xdr:rowOff>
        </xdr:to>
        <xdr:sp macro="" textlink="">
          <xdr:nvSpPr>
            <xdr:cNvPr id="283670" name="Object 22" hidden="1">
              <a:extLst>
                <a:ext uri="{63B3BB69-23CF-44E3-9099-C40C66FF867C}">
                  <a14:compatExt spid="_x0000_s283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YECTO%20PRESUPUESTO%20%202014/GASTOS%20%20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YECTO%20PRESUPUESTO%20%202014/ACUERDOS%20%20DE%20PRESUPUE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EJECUCIONES  2004-2012"/>
      <sheetName val="PROY,DIC,2012"/>
      <sheetName val="CXP"/>
      <sheetName val="contraloria "/>
      <sheetName val="PLAN FINANCIERO 2013"/>
      <sheetName val="Sindicato "/>
      <sheetName val="INGRESO  - GASTO"/>
      <sheetName val="UTILIDADES"/>
      <sheetName val="RESUME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1">
          <cell r="D171">
            <v>1200000</v>
          </cell>
          <cell r="E171">
            <v>900000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"/>
      <sheetName val="Ingresos"/>
      <sheetName val="DISP. INICIAL"/>
      <sheetName val="CUEN X PAGAR"/>
      <sheetName val="Hoja1"/>
      <sheetName val="ACUERDOS  DE PRESUPUESTO"/>
    </sheetNames>
    <definedNames>
      <definedName name="Objeto1_AlHacerCli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91"/>
  <sheetViews>
    <sheetView tabSelected="1" topLeftCell="A630" workbookViewId="0">
      <selection activeCell="A669" sqref="A669"/>
    </sheetView>
  </sheetViews>
  <sheetFormatPr baseColWidth="10" defaultRowHeight="12.75" x14ac:dyDescent="0.2"/>
  <cols>
    <col min="1" max="1" width="16" style="55" customWidth="1"/>
    <col min="2" max="2" width="60" style="16" customWidth="1"/>
    <col min="3" max="3" width="25" style="5" customWidth="1"/>
    <col min="4" max="4" width="19.83203125" style="16" customWidth="1"/>
    <col min="5" max="5" width="21" style="16" bestFit="1" customWidth="1"/>
    <col min="6" max="7" width="16.83203125" style="16" bestFit="1" customWidth="1"/>
    <col min="8" max="16384" width="12" style="16"/>
  </cols>
  <sheetData>
    <row r="1" spans="1:4" s="10" customFormat="1" ht="28.5" customHeight="1" x14ac:dyDescent="0.2">
      <c r="A1" s="214" t="s">
        <v>65</v>
      </c>
      <c r="B1" s="217" t="s">
        <v>150</v>
      </c>
      <c r="C1" s="218"/>
      <c r="D1" s="9"/>
    </row>
    <row r="2" spans="1:4" s="10" customFormat="1" ht="19.5" customHeight="1" x14ac:dyDescent="0.2">
      <c r="A2" s="215"/>
      <c r="B2" s="205" t="s">
        <v>776</v>
      </c>
      <c r="C2" s="206"/>
      <c r="D2" s="9"/>
    </row>
    <row r="3" spans="1:4" s="10" customFormat="1" ht="10.5" customHeight="1" x14ac:dyDescent="0.2">
      <c r="A3" s="216"/>
      <c r="B3" s="11"/>
      <c r="C3" s="136"/>
      <c r="D3" s="9"/>
    </row>
    <row r="4" spans="1:4" s="15" customFormat="1" ht="15.75" customHeight="1" x14ac:dyDescent="0.2">
      <c r="A4" s="12"/>
      <c r="B4" s="13"/>
      <c r="C4" s="137"/>
      <c r="D4" s="14"/>
    </row>
    <row r="5" spans="1:4" ht="18" customHeight="1" x14ac:dyDescent="0.25">
      <c r="A5" s="219" t="s">
        <v>151</v>
      </c>
      <c r="B5" s="219"/>
      <c r="C5" s="219"/>
    </row>
    <row r="6" spans="1:4" ht="18" customHeight="1" x14ac:dyDescent="0.25">
      <c r="A6" s="207" t="s">
        <v>152</v>
      </c>
      <c r="B6" s="207"/>
      <c r="C6" s="207"/>
    </row>
    <row r="7" spans="1:4" x14ac:dyDescent="0.2">
      <c r="A7" s="17"/>
      <c r="B7" s="18"/>
    </row>
    <row r="8" spans="1:4" ht="27.75" customHeight="1" x14ac:dyDescent="0.2">
      <c r="A8" s="220" t="s">
        <v>166</v>
      </c>
      <c r="B8" s="220"/>
      <c r="C8" s="220"/>
    </row>
    <row r="9" spans="1:4" ht="20.25" customHeight="1" x14ac:dyDescent="0.2">
      <c r="A9" s="221"/>
      <c r="B9" s="221"/>
      <c r="C9" s="221"/>
    </row>
    <row r="10" spans="1:4" ht="20.25" customHeight="1" x14ac:dyDescent="0.2">
      <c r="A10" s="213" t="s">
        <v>163</v>
      </c>
      <c r="B10" s="213"/>
      <c r="C10" s="213"/>
    </row>
    <row r="11" spans="1:4" ht="20.25" customHeight="1" x14ac:dyDescent="0.2">
      <c r="A11" s="213" t="s">
        <v>164</v>
      </c>
      <c r="B11" s="213"/>
      <c r="C11" s="213"/>
    </row>
    <row r="12" spans="1:4" ht="20.25" customHeight="1" x14ac:dyDescent="0.2">
      <c r="A12" s="61"/>
      <c r="B12" s="20"/>
      <c r="C12" s="138"/>
    </row>
    <row r="13" spans="1:4" ht="15" x14ac:dyDescent="0.2">
      <c r="A13" s="213" t="s">
        <v>165</v>
      </c>
      <c r="B13" s="213"/>
      <c r="C13" s="213"/>
    </row>
    <row r="14" spans="1:4" ht="23.25" customHeight="1" x14ac:dyDescent="0.2">
      <c r="A14" s="60"/>
      <c r="B14" s="60"/>
      <c r="C14" s="139"/>
    </row>
    <row r="15" spans="1:4" ht="81.75" customHeight="1" x14ac:dyDescent="0.2">
      <c r="A15" s="209" t="s">
        <v>160</v>
      </c>
      <c r="B15" s="210"/>
      <c r="C15" s="210"/>
    </row>
    <row r="16" spans="1:4" x14ac:dyDescent="0.2">
      <c r="A16" s="17"/>
      <c r="B16" s="18"/>
    </row>
    <row r="17" spans="1:4" ht="25.5" customHeight="1" x14ac:dyDescent="0.2">
      <c r="A17" s="211" t="s">
        <v>158</v>
      </c>
      <c r="B17" s="212"/>
      <c r="C17" s="212"/>
    </row>
    <row r="18" spans="1:4" x14ac:dyDescent="0.2">
      <c r="A18"/>
      <c r="B18" s="18"/>
    </row>
    <row r="19" spans="1:4" ht="54" customHeight="1" x14ac:dyDescent="0.2">
      <c r="A19" s="211" t="s">
        <v>159</v>
      </c>
      <c r="B19" s="212"/>
      <c r="C19" s="212"/>
    </row>
    <row r="20" spans="1:4" x14ac:dyDescent="0.2">
      <c r="A20" s="17"/>
      <c r="B20" s="18"/>
    </row>
    <row r="21" spans="1:4" ht="42.75" customHeight="1" x14ac:dyDescent="0.2">
      <c r="A21" s="211" t="s">
        <v>161</v>
      </c>
      <c r="B21" s="210"/>
      <c r="C21" s="210"/>
    </row>
    <row r="22" spans="1:4" x14ac:dyDescent="0.2">
      <c r="A22" s="17"/>
      <c r="B22" s="18"/>
    </row>
    <row r="23" spans="1:4" ht="14.25" x14ac:dyDescent="0.2">
      <c r="A23" s="4" t="s">
        <v>162</v>
      </c>
      <c r="B23" s="18"/>
    </row>
    <row r="24" spans="1:4" x14ac:dyDescent="0.2">
      <c r="A24" s="17"/>
      <c r="B24" s="18"/>
    </row>
    <row r="25" spans="1:4" ht="18" customHeight="1" x14ac:dyDescent="0.2">
      <c r="A25" s="201" t="s">
        <v>167</v>
      </c>
      <c r="B25" s="201"/>
      <c r="C25" s="201"/>
    </row>
    <row r="26" spans="1:4" ht="15.75" customHeight="1" x14ac:dyDescent="0.2">
      <c r="A26" s="204"/>
      <c r="B26" s="204"/>
      <c r="C26" s="204"/>
    </row>
    <row r="27" spans="1:4" x14ac:dyDescent="0.2">
      <c r="A27" s="19"/>
      <c r="B27" s="21"/>
    </row>
    <row r="28" spans="1:4" ht="54.75" customHeight="1" x14ac:dyDescent="0.2">
      <c r="A28" s="22" t="s">
        <v>66</v>
      </c>
      <c r="B28" s="208" t="s">
        <v>67</v>
      </c>
      <c r="C28" s="208"/>
      <c r="D28" s="56"/>
    </row>
    <row r="29" spans="1:4" x14ac:dyDescent="0.2">
      <c r="A29" s="17"/>
      <c r="B29" s="18"/>
    </row>
    <row r="30" spans="1:4" ht="18" customHeight="1" x14ac:dyDescent="0.2">
      <c r="A30" s="23" t="s">
        <v>68</v>
      </c>
      <c r="B30" s="24" t="s">
        <v>69</v>
      </c>
      <c r="C30" s="80" t="s">
        <v>70</v>
      </c>
    </row>
    <row r="31" spans="1:4" ht="18" customHeight="1" x14ac:dyDescent="0.2">
      <c r="A31" s="25"/>
      <c r="B31" s="26"/>
      <c r="C31" s="81" t="s">
        <v>71</v>
      </c>
    </row>
    <row r="32" spans="1:4" x14ac:dyDescent="0.2">
      <c r="A32" s="27"/>
    </row>
    <row r="33" spans="1:30" ht="15" x14ac:dyDescent="0.25">
      <c r="A33" s="28" t="s">
        <v>72</v>
      </c>
      <c r="B33" s="29" t="s">
        <v>73</v>
      </c>
      <c r="C33" s="59">
        <f>+C35+C37+C117+C128</f>
        <v>83580748317</v>
      </c>
    </row>
    <row r="34" spans="1:30" x14ac:dyDescent="0.2">
      <c r="A34" s="28"/>
      <c r="B34" s="29"/>
      <c r="C34" s="30"/>
    </row>
    <row r="35" spans="1:30" x14ac:dyDescent="0.2">
      <c r="A35" s="28" t="s">
        <v>74</v>
      </c>
      <c r="B35" s="29" t="s">
        <v>7</v>
      </c>
      <c r="C35" s="30">
        <v>13941878176</v>
      </c>
    </row>
    <row r="36" spans="1:30" x14ac:dyDescent="0.2">
      <c r="A36" s="28"/>
      <c r="B36" s="29"/>
      <c r="C36" s="30"/>
    </row>
    <row r="37" spans="1:30" ht="14.25" customHeight="1" x14ac:dyDescent="0.2">
      <c r="A37" s="31" t="s">
        <v>75</v>
      </c>
      <c r="B37" s="32" t="s">
        <v>1</v>
      </c>
      <c r="C37" s="30">
        <f>+C39+C98+C104+C111</f>
        <v>11988713002</v>
      </c>
      <c r="D37" s="33"/>
    </row>
    <row r="38" spans="1:30" s="36" customFormat="1" ht="15" customHeight="1" x14ac:dyDescent="0.2">
      <c r="A38" s="31"/>
      <c r="B38" s="34"/>
      <c r="C38" s="5"/>
      <c r="D38" s="3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1:30" s="36" customFormat="1" ht="15.75" customHeight="1" x14ac:dyDescent="0.2">
      <c r="A39" s="31" t="s">
        <v>76</v>
      </c>
      <c r="B39" s="37" t="s">
        <v>3</v>
      </c>
      <c r="C39" s="30">
        <f>+C41+C53+C72</f>
        <v>9713700120</v>
      </c>
      <c r="D39" s="33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0" s="36" customFormat="1" ht="12.75" customHeight="1" x14ac:dyDescent="0.2">
      <c r="A40" s="38"/>
      <c r="B40" s="39"/>
      <c r="C40" s="30"/>
      <c r="D40" s="33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1:30" x14ac:dyDescent="0.2">
      <c r="A41" s="31" t="s">
        <v>77</v>
      </c>
      <c r="B41" s="40" t="s">
        <v>35</v>
      </c>
      <c r="C41" s="30">
        <f>+C42+C46+C50</f>
        <v>987378346</v>
      </c>
    </row>
    <row r="42" spans="1:30" ht="15.75" customHeight="1" x14ac:dyDescent="0.2">
      <c r="A42" s="31" t="s">
        <v>78</v>
      </c>
      <c r="B42" s="27" t="s">
        <v>12</v>
      </c>
      <c r="C42" s="30">
        <f>SUM(C43:C44)</f>
        <v>391446395</v>
      </c>
    </row>
    <row r="43" spans="1:30" ht="15.75" customHeight="1" x14ac:dyDescent="0.2">
      <c r="A43" s="38" t="s">
        <v>79</v>
      </c>
      <c r="B43" s="16" t="s">
        <v>13</v>
      </c>
      <c r="C43" s="5">
        <v>101202056</v>
      </c>
    </row>
    <row r="44" spans="1:30" ht="16.5" customHeight="1" x14ac:dyDescent="0.2">
      <c r="A44" s="38" t="s">
        <v>80</v>
      </c>
      <c r="B44" s="16" t="s">
        <v>14</v>
      </c>
      <c r="C44" s="5">
        <v>290244339</v>
      </c>
    </row>
    <row r="45" spans="1:30" x14ac:dyDescent="0.2">
      <c r="A45" s="41"/>
    </row>
    <row r="46" spans="1:30" ht="17.25" customHeight="1" x14ac:dyDescent="0.2">
      <c r="A46" s="31" t="s">
        <v>81</v>
      </c>
      <c r="B46" s="27" t="s">
        <v>15</v>
      </c>
      <c r="C46" s="30">
        <f>SUM(C47:C48)</f>
        <v>295614620</v>
      </c>
    </row>
    <row r="47" spans="1:30" ht="16.5" customHeight="1" x14ac:dyDescent="0.2">
      <c r="A47" s="38" t="s">
        <v>82</v>
      </c>
      <c r="B47" s="16" t="s">
        <v>13</v>
      </c>
      <c r="C47" s="5">
        <v>63411782</v>
      </c>
    </row>
    <row r="48" spans="1:30" ht="15.75" customHeight="1" x14ac:dyDescent="0.2">
      <c r="A48" s="38" t="s">
        <v>83</v>
      </c>
      <c r="B48" s="16" t="s">
        <v>17</v>
      </c>
      <c r="C48" s="5">
        <v>232202838</v>
      </c>
    </row>
    <row r="49" spans="1:6" x14ac:dyDescent="0.2">
      <c r="A49" s="42"/>
    </row>
    <row r="50" spans="1:6" ht="15.75" customHeight="1" x14ac:dyDescent="0.2">
      <c r="A50" s="31" t="s">
        <v>84</v>
      </c>
      <c r="B50" s="27" t="s">
        <v>16</v>
      </c>
      <c r="C50" s="30">
        <f>+C51</f>
        <v>300317331</v>
      </c>
    </row>
    <row r="51" spans="1:6" ht="16.5" customHeight="1" x14ac:dyDescent="0.2">
      <c r="A51" s="38" t="s">
        <v>85</v>
      </c>
      <c r="B51" s="16" t="s">
        <v>18</v>
      </c>
      <c r="C51" s="5">
        <v>300317331</v>
      </c>
    </row>
    <row r="52" spans="1:6" x14ac:dyDescent="0.2">
      <c r="A52" s="42"/>
      <c r="B52" s="43"/>
      <c r="E52" s="44"/>
      <c r="F52" s="44"/>
    </row>
    <row r="53" spans="1:6" ht="18.75" customHeight="1" x14ac:dyDescent="0.2">
      <c r="A53" s="31" t="s">
        <v>86</v>
      </c>
      <c r="B53" s="45" t="s">
        <v>36</v>
      </c>
      <c r="C53" s="30">
        <f>+C54+C64+C69</f>
        <v>4856646491</v>
      </c>
    </row>
    <row r="54" spans="1:6" ht="15.75" customHeight="1" x14ac:dyDescent="0.2">
      <c r="A54" s="31" t="s">
        <v>87</v>
      </c>
      <c r="B54" s="27" t="s">
        <v>88</v>
      </c>
      <c r="C54" s="30">
        <f>SUM(C55:C62)</f>
        <v>2629446491</v>
      </c>
    </row>
    <row r="55" spans="1:6" x14ac:dyDescent="0.2">
      <c r="A55" s="38" t="s">
        <v>89</v>
      </c>
      <c r="B55" s="46" t="s">
        <v>2</v>
      </c>
      <c r="C55" s="5">
        <v>1217043883</v>
      </c>
      <c r="D55" s="46"/>
    </row>
    <row r="56" spans="1:6" x14ac:dyDescent="0.2">
      <c r="A56" s="38" t="s">
        <v>90</v>
      </c>
      <c r="B56" s="46" t="s">
        <v>64</v>
      </c>
      <c r="C56" s="5">
        <v>22302568</v>
      </c>
      <c r="D56" s="46"/>
    </row>
    <row r="57" spans="1:6" x14ac:dyDescent="0.2">
      <c r="A57" s="38" t="s">
        <v>91</v>
      </c>
      <c r="B57" s="46" t="s">
        <v>9</v>
      </c>
      <c r="C57" s="5">
        <v>211774240</v>
      </c>
      <c r="D57" s="46"/>
    </row>
    <row r="58" spans="1:6" x14ac:dyDescent="0.2">
      <c r="A58" s="38" t="s">
        <v>92</v>
      </c>
      <c r="B58" s="46" t="s">
        <v>5</v>
      </c>
      <c r="C58" s="5">
        <v>696000000</v>
      </c>
      <c r="D58" s="46"/>
    </row>
    <row r="59" spans="1:6" x14ac:dyDescent="0.2">
      <c r="A59" s="38" t="s">
        <v>93</v>
      </c>
      <c r="B59" s="16" t="s">
        <v>94</v>
      </c>
      <c r="C59" s="5">
        <v>11600000</v>
      </c>
    </row>
    <row r="60" spans="1:6" x14ac:dyDescent="0.2">
      <c r="A60" s="38" t="s">
        <v>95</v>
      </c>
      <c r="B60" s="16" t="s">
        <v>153</v>
      </c>
      <c r="C60" s="5">
        <v>11600000</v>
      </c>
    </row>
    <row r="61" spans="1:6" x14ac:dyDescent="0.2">
      <c r="A61" s="38" t="s">
        <v>96</v>
      </c>
      <c r="B61" s="16" t="s">
        <v>154</v>
      </c>
      <c r="C61" s="5">
        <v>447525800</v>
      </c>
    </row>
    <row r="62" spans="1:6" ht="14.25" customHeight="1" x14ac:dyDescent="0.2">
      <c r="A62" s="38" t="s">
        <v>97</v>
      </c>
      <c r="B62" s="16" t="s">
        <v>37</v>
      </c>
      <c r="C62" s="5">
        <v>11600000</v>
      </c>
    </row>
    <row r="63" spans="1:6" ht="14.25" customHeight="1" x14ac:dyDescent="0.2">
      <c r="A63" s="42"/>
    </row>
    <row r="64" spans="1:6" ht="15" customHeight="1" x14ac:dyDescent="0.2">
      <c r="A64" s="31" t="s">
        <v>98</v>
      </c>
      <c r="B64" s="27" t="s">
        <v>99</v>
      </c>
      <c r="C64" s="30">
        <f>SUM(C65:C67)</f>
        <v>2215600000</v>
      </c>
    </row>
    <row r="65" spans="1:3" ht="14.25" customHeight="1" x14ac:dyDescent="0.2">
      <c r="A65" s="38" t="s">
        <v>100</v>
      </c>
      <c r="B65" s="46" t="s">
        <v>101</v>
      </c>
      <c r="C65" s="5">
        <v>464000000</v>
      </c>
    </row>
    <row r="66" spans="1:3" ht="14.25" customHeight="1" x14ac:dyDescent="0.2">
      <c r="A66" s="38" t="s">
        <v>102</v>
      </c>
      <c r="B66" s="16" t="s">
        <v>38</v>
      </c>
      <c r="C66" s="5">
        <v>1740000000</v>
      </c>
    </row>
    <row r="67" spans="1:3" ht="14.25" customHeight="1" x14ac:dyDescent="0.2">
      <c r="A67" s="38" t="s">
        <v>103</v>
      </c>
      <c r="B67" s="8" t="s">
        <v>39</v>
      </c>
      <c r="C67" s="5">
        <v>11600000</v>
      </c>
    </row>
    <row r="68" spans="1:3" ht="14.25" customHeight="1" x14ac:dyDescent="0.2">
      <c r="A68" s="38"/>
      <c r="B68" s="8"/>
    </row>
    <row r="69" spans="1:3" ht="15.75" customHeight="1" x14ac:dyDescent="0.2">
      <c r="A69" s="31" t="s">
        <v>104</v>
      </c>
      <c r="B69" s="27" t="s">
        <v>105</v>
      </c>
      <c r="C69" s="30">
        <f>+C70</f>
        <v>11600000</v>
      </c>
    </row>
    <row r="70" spans="1:3" ht="13.5" customHeight="1" x14ac:dyDescent="0.2">
      <c r="A70" s="38" t="s">
        <v>106</v>
      </c>
      <c r="B70" s="8" t="s">
        <v>24</v>
      </c>
      <c r="C70" s="5">
        <v>11600000</v>
      </c>
    </row>
    <row r="71" spans="1:3" ht="13.5" customHeight="1" x14ac:dyDescent="0.2">
      <c r="A71" s="38"/>
      <c r="B71" s="8"/>
    </row>
    <row r="72" spans="1:3" ht="17.25" customHeight="1" x14ac:dyDescent="0.2">
      <c r="A72" s="31" t="s">
        <v>107</v>
      </c>
      <c r="B72" s="39" t="s">
        <v>40</v>
      </c>
      <c r="C72" s="30">
        <f>+C73+C86+C94</f>
        <v>3869675283</v>
      </c>
    </row>
    <row r="73" spans="1:3" ht="15.75" customHeight="1" x14ac:dyDescent="0.2">
      <c r="A73" s="31" t="s">
        <v>108</v>
      </c>
      <c r="B73" s="27" t="s">
        <v>109</v>
      </c>
      <c r="C73" s="30">
        <f>SUM(C74:C84)</f>
        <v>1665037115</v>
      </c>
    </row>
    <row r="74" spans="1:3" x14ac:dyDescent="0.2">
      <c r="A74" s="38" t="s">
        <v>110</v>
      </c>
      <c r="B74" s="16" t="s">
        <v>41</v>
      </c>
      <c r="C74" s="5">
        <v>7000000</v>
      </c>
    </row>
    <row r="75" spans="1:3" x14ac:dyDescent="0.2">
      <c r="A75" s="38"/>
    </row>
    <row r="76" spans="1:3" ht="18" customHeight="1" x14ac:dyDescent="0.2">
      <c r="A76" s="23" t="s">
        <v>68</v>
      </c>
      <c r="B76" s="24" t="s">
        <v>69</v>
      </c>
      <c r="C76" s="80" t="s">
        <v>70</v>
      </c>
    </row>
    <row r="77" spans="1:3" ht="18" customHeight="1" x14ac:dyDescent="0.2">
      <c r="A77" s="25"/>
      <c r="B77" s="26"/>
      <c r="C77" s="81" t="s">
        <v>71</v>
      </c>
    </row>
    <row r="78" spans="1:3" x14ac:dyDescent="0.2">
      <c r="A78" s="38"/>
    </row>
    <row r="79" spans="1:3" x14ac:dyDescent="0.2">
      <c r="A79" s="38" t="s">
        <v>111</v>
      </c>
      <c r="B79" s="16" t="s">
        <v>42</v>
      </c>
      <c r="C79" s="5">
        <v>705000</v>
      </c>
    </row>
    <row r="80" spans="1:3" x14ac:dyDescent="0.2">
      <c r="A80" s="38" t="s">
        <v>112</v>
      </c>
      <c r="B80" s="16" t="s">
        <v>43</v>
      </c>
      <c r="C80" s="5">
        <v>88000</v>
      </c>
    </row>
    <row r="81" spans="1:4" x14ac:dyDescent="0.2">
      <c r="A81" s="38" t="s">
        <v>113</v>
      </c>
      <c r="B81" s="47" t="s">
        <v>155</v>
      </c>
      <c r="C81" s="5">
        <v>88000</v>
      </c>
      <c r="D81" s="47"/>
    </row>
    <row r="82" spans="1:4" x14ac:dyDescent="0.2">
      <c r="A82" s="38" t="s">
        <v>114</v>
      </c>
      <c r="B82" s="46" t="s">
        <v>44</v>
      </c>
      <c r="C82" s="5">
        <v>300000000</v>
      </c>
      <c r="D82" s="46"/>
    </row>
    <row r="83" spans="1:4" x14ac:dyDescent="0.2">
      <c r="A83" s="38" t="s">
        <v>115</v>
      </c>
      <c r="B83" s="46" t="s">
        <v>156</v>
      </c>
      <c r="C83" s="5">
        <v>1317556115</v>
      </c>
      <c r="D83" s="46"/>
    </row>
    <row r="84" spans="1:4" x14ac:dyDescent="0.2">
      <c r="A84" s="38" t="s">
        <v>116</v>
      </c>
      <c r="B84" s="46" t="s">
        <v>46</v>
      </c>
      <c r="C84" s="5">
        <v>39600000</v>
      </c>
      <c r="D84" s="46"/>
    </row>
    <row r="85" spans="1:4" x14ac:dyDescent="0.2">
      <c r="A85" s="38"/>
      <c r="B85" s="46"/>
      <c r="D85" s="46"/>
    </row>
    <row r="86" spans="1:4" ht="14.25" customHeight="1" x14ac:dyDescent="0.2">
      <c r="A86" s="31" t="s">
        <v>117</v>
      </c>
      <c r="B86" s="48" t="s">
        <v>118</v>
      </c>
      <c r="C86" s="30">
        <f>SUM(C87:C92)</f>
        <v>1216405084</v>
      </c>
    </row>
    <row r="87" spans="1:4" x14ac:dyDescent="0.2">
      <c r="A87" s="38" t="s">
        <v>119</v>
      </c>
      <c r="B87" s="16" t="s">
        <v>120</v>
      </c>
      <c r="C87" s="5">
        <v>1750000</v>
      </c>
    </row>
    <row r="88" spans="1:4" x14ac:dyDescent="0.2">
      <c r="A88" s="38" t="s">
        <v>121</v>
      </c>
      <c r="B88" s="16" t="s">
        <v>122</v>
      </c>
      <c r="C88" s="5">
        <v>22000</v>
      </c>
    </row>
    <row r="89" spans="1:4" x14ac:dyDescent="0.2">
      <c r="A89" s="38" t="s">
        <v>123</v>
      </c>
      <c r="B89" s="16" t="s">
        <v>157</v>
      </c>
      <c r="C89" s="5">
        <v>66000</v>
      </c>
    </row>
    <row r="90" spans="1:4" x14ac:dyDescent="0.2">
      <c r="A90" s="38" t="s">
        <v>124</v>
      </c>
      <c r="B90" s="46" t="s">
        <v>44</v>
      </c>
      <c r="C90" s="5">
        <v>200000000</v>
      </c>
    </row>
    <row r="91" spans="1:4" x14ac:dyDescent="0.2">
      <c r="A91" s="38" t="s">
        <v>125</v>
      </c>
      <c r="B91" s="46" t="s">
        <v>156</v>
      </c>
      <c r="C91" s="5">
        <v>988167084</v>
      </c>
    </row>
    <row r="92" spans="1:4" x14ac:dyDescent="0.2">
      <c r="A92" s="38" t="s">
        <v>126</v>
      </c>
      <c r="B92" s="46" t="s">
        <v>46</v>
      </c>
      <c r="C92" s="5">
        <v>26400000</v>
      </c>
    </row>
    <row r="93" spans="1:4" x14ac:dyDescent="0.2">
      <c r="A93" s="42"/>
      <c r="B93" s="46"/>
    </row>
    <row r="94" spans="1:4" x14ac:dyDescent="0.2">
      <c r="A94" s="31" t="s">
        <v>127</v>
      </c>
      <c r="B94" s="49" t="s">
        <v>128</v>
      </c>
      <c r="C94" s="30">
        <f>+C95+C96</f>
        <v>988233084</v>
      </c>
    </row>
    <row r="95" spans="1:4" ht="12.75" customHeight="1" x14ac:dyDescent="0.2">
      <c r="A95" s="38" t="s">
        <v>129</v>
      </c>
      <c r="B95" s="46" t="s">
        <v>130</v>
      </c>
      <c r="C95" s="5">
        <v>66000</v>
      </c>
    </row>
    <row r="96" spans="1:4" x14ac:dyDescent="0.2">
      <c r="A96" s="38" t="s">
        <v>131</v>
      </c>
      <c r="B96" s="46" t="s">
        <v>45</v>
      </c>
      <c r="C96" s="5">
        <v>988167084</v>
      </c>
    </row>
    <row r="97" spans="1:3" ht="19.5" customHeight="1" x14ac:dyDescent="0.2">
      <c r="A97" s="42"/>
      <c r="B97" s="46"/>
    </row>
    <row r="98" spans="1:3" ht="18" customHeight="1" x14ac:dyDescent="0.2">
      <c r="A98" s="31" t="s">
        <v>132</v>
      </c>
      <c r="B98" s="37" t="s">
        <v>4</v>
      </c>
      <c r="C98" s="30">
        <f>SUM(C99:C102)</f>
        <v>11038882</v>
      </c>
    </row>
    <row r="99" spans="1:3" x14ac:dyDescent="0.2">
      <c r="A99" s="38" t="s">
        <v>699</v>
      </c>
      <c r="B99" s="46" t="s">
        <v>19</v>
      </c>
      <c r="C99" s="5">
        <v>1708153</v>
      </c>
    </row>
    <row r="100" spans="1:3" x14ac:dyDescent="0.2">
      <c r="A100" s="38" t="s">
        <v>700</v>
      </c>
      <c r="B100" s="46" t="s">
        <v>8</v>
      </c>
      <c r="C100" s="5">
        <v>3567182</v>
      </c>
    </row>
    <row r="101" spans="1:3" x14ac:dyDescent="0.2">
      <c r="A101" s="38" t="s">
        <v>701</v>
      </c>
      <c r="B101" s="46" t="s">
        <v>47</v>
      </c>
      <c r="C101" s="5">
        <v>763547</v>
      </c>
    </row>
    <row r="102" spans="1:3" x14ac:dyDescent="0.2">
      <c r="A102" s="38" t="s">
        <v>702</v>
      </c>
      <c r="B102" s="16" t="s">
        <v>48</v>
      </c>
      <c r="C102" s="5">
        <v>5000000</v>
      </c>
    </row>
    <row r="103" spans="1:3" x14ac:dyDescent="0.2">
      <c r="A103" s="41"/>
    </row>
    <row r="104" spans="1:3" ht="16.5" customHeight="1" x14ac:dyDescent="0.2">
      <c r="A104" s="31" t="s">
        <v>133</v>
      </c>
      <c r="B104" s="50" t="s">
        <v>10</v>
      </c>
      <c r="C104" s="30">
        <f>SUM(C105:C109)</f>
        <v>1532103000</v>
      </c>
    </row>
    <row r="105" spans="1:3" x14ac:dyDescent="0.2">
      <c r="A105" s="38" t="s">
        <v>703</v>
      </c>
      <c r="B105" s="46" t="s">
        <v>49</v>
      </c>
      <c r="C105" s="5">
        <v>1482100000</v>
      </c>
    </row>
    <row r="106" spans="1:3" x14ac:dyDescent="0.2">
      <c r="A106" s="38" t="s">
        <v>704</v>
      </c>
      <c r="B106" s="46" t="s">
        <v>31</v>
      </c>
      <c r="C106" s="5">
        <v>1000</v>
      </c>
    </row>
    <row r="107" spans="1:3" x14ac:dyDescent="0.2">
      <c r="A107" s="38" t="s">
        <v>705</v>
      </c>
      <c r="B107" s="46" t="s">
        <v>6</v>
      </c>
      <c r="C107" s="5">
        <v>50000000</v>
      </c>
    </row>
    <row r="108" spans="1:3" x14ac:dyDescent="0.2">
      <c r="A108" s="38" t="s">
        <v>706</v>
      </c>
      <c r="B108" s="46" t="s">
        <v>11</v>
      </c>
      <c r="C108" s="5">
        <v>1000</v>
      </c>
    </row>
    <row r="109" spans="1:3" x14ac:dyDescent="0.2">
      <c r="A109" s="38" t="s">
        <v>707</v>
      </c>
      <c r="B109" s="46" t="s">
        <v>50</v>
      </c>
      <c r="C109" s="5">
        <v>1000</v>
      </c>
    </row>
    <row r="110" spans="1:3" x14ac:dyDescent="0.2">
      <c r="A110" s="41"/>
      <c r="B110" s="46"/>
    </row>
    <row r="111" spans="1:3" ht="16.5" customHeight="1" x14ac:dyDescent="0.2">
      <c r="A111" s="31" t="s">
        <v>134</v>
      </c>
      <c r="B111" s="50" t="s">
        <v>51</v>
      </c>
      <c r="C111" s="30">
        <f>SUM(C112:C115)</f>
        <v>731871000</v>
      </c>
    </row>
    <row r="112" spans="1:3" ht="16.5" customHeight="1" x14ac:dyDescent="0.2">
      <c r="A112" s="38" t="s">
        <v>708</v>
      </c>
      <c r="B112" s="47" t="s">
        <v>52</v>
      </c>
      <c r="C112" s="5">
        <v>211271000</v>
      </c>
    </row>
    <row r="113" spans="1:3" ht="14.25" customHeight="1" x14ac:dyDescent="0.2">
      <c r="A113" s="38" t="s">
        <v>709</v>
      </c>
      <c r="B113" s="47" t="s">
        <v>33</v>
      </c>
      <c r="C113" s="5">
        <v>330600000</v>
      </c>
    </row>
    <row r="114" spans="1:3" ht="15.75" customHeight="1" x14ac:dyDescent="0.2">
      <c r="A114" s="38" t="s">
        <v>710</v>
      </c>
      <c r="B114" s="47" t="s">
        <v>53</v>
      </c>
      <c r="C114" s="5">
        <v>190000000</v>
      </c>
    </row>
    <row r="115" spans="1:3" x14ac:dyDescent="0.2">
      <c r="A115" s="38"/>
      <c r="B115" s="47"/>
    </row>
    <row r="116" spans="1:3" ht="13.5" customHeight="1" x14ac:dyDescent="0.2">
      <c r="A116" s="41"/>
      <c r="B116" s="46"/>
    </row>
    <row r="117" spans="1:3" ht="13.5" customHeight="1" x14ac:dyDescent="0.2">
      <c r="A117" s="31" t="s">
        <v>135</v>
      </c>
      <c r="B117" s="51" t="s">
        <v>20</v>
      </c>
      <c r="C117" s="30">
        <f>+C119+C122</f>
        <v>13377139</v>
      </c>
    </row>
    <row r="118" spans="1:3" ht="12.75" customHeight="1" x14ac:dyDescent="0.2">
      <c r="A118" s="41"/>
      <c r="B118" s="46"/>
    </row>
    <row r="119" spans="1:3" x14ac:dyDescent="0.2">
      <c r="A119" s="52" t="s">
        <v>136</v>
      </c>
      <c r="B119" s="48" t="s">
        <v>21</v>
      </c>
      <c r="C119" s="30">
        <f>+C120</f>
        <v>1000</v>
      </c>
    </row>
    <row r="120" spans="1:3" ht="12.75" customHeight="1" x14ac:dyDescent="0.2">
      <c r="A120" s="41" t="s">
        <v>711</v>
      </c>
      <c r="B120" s="46" t="s">
        <v>22</v>
      </c>
      <c r="C120" s="5">
        <v>1000</v>
      </c>
    </row>
    <row r="121" spans="1:3" x14ac:dyDescent="0.2">
      <c r="A121" s="41"/>
      <c r="B121" s="46"/>
    </row>
    <row r="122" spans="1:3" ht="12.75" customHeight="1" x14ac:dyDescent="0.2">
      <c r="A122" s="52" t="s">
        <v>137</v>
      </c>
      <c r="B122" s="48" t="s">
        <v>23</v>
      </c>
      <c r="C122" s="30">
        <f>+C123</f>
        <v>13376139</v>
      </c>
    </row>
    <row r="123" spans="1:3" ht="15" customHeight="1" x14ac:dyDescent="0.2">
      <c r="A123" s="41" t="s">
        <v>712</v>
      </c>
      <c r="B123" s="46" t="s">
        <v>54</v>
      </c>
      <c r="C123" s="5">
        <v>13376139</v>
      </c>
    </row>
    <row r="124" spans="1:3" ht="15" customHeight="1" x14ac:dyDescent="0.2">
      <c r="A124" s="41"/>
      <c r="B124" s="46"/>
    </row>
    <row r="125" spans="1:3" ht="18" customHeight="1" x14ac:dyDescent="0.2">
      <c r="A125" s="23" t="s">
        <v>68</v>
      </c>
      <c r="B125" s="24" t="s">
        <v>69</v>
      </c>
      <c r="C125" s="80" t="s">
        <v>70</v>
      </c>
    </row>
    <row r="126" spans="1:3" ht="18" customHeight="1" x14ac:dyDescent="0.2">
      <c r="A126" s="25"/>
      <c r="B126" s="26"/>
      <c r="C126" s="81" t="s">
        <v>71</v>
      </c>
    </row>
    <row r="127" spans="1:3" ht="19.5" customHeight="1" x14ac:dyDescent="0.2">
      <c r="A127" s="41"/>
      <c r="B127" s="46"/>
    </row>
    <row r="128" spans="1:3" ht="18.75" customHeight="1" x14ac:dyDescent="0.2">
      <c r="A128" s="31" t="s">
        <v>138</v>
      </c>
      <c r="B128" s="53" t="s">
        <v>32</v>
      </c>
      <c r="C128" s="30">
        <f>+C129+C135+C138+C142</f>
        <v>57636780000.000008</v>
      </c>
    </row>
    <row r="129" spans="1:6" ht="16.5" customHeight="1" x14ac:dyDescent="0.2">
      <c r="A129" s="31" t="s">
        <v>139</v>
      </c>
      <c r="B129" s="27" t="s">
        <v>55</v>
      </c>
      <c r="C129" s="30">
        <f>SUM(C130:C133)</f>
        <v>55877495421.490005</v>
      </c>
    </row>
    <row r="130" spans="1:6" ht="16.5" customHeight="1" x14ac:dyDescent="0.2">
      <c r="A130" s="38" t="s">
        <v>713</v>
      </c>
      <c r="B130" s="57" t="s">
        <v>56</v>
      </c>
      <c r="C130" s="6">
        <v>8265508334.5200005</v>
      </c>
      <c r="D130" s="6"/>
      <c r="E130" s="2"/>
    </row>
    <row r="131" spans="1:6" ht="16.5" customHeight="1" x14ac:dyDescent="0.2">
      <c r="A131" s="38" t="s">
        <v>714</v>
      </c>
      <c r="B131" s="57" t="s">
        <v>57</v>
      </c>
      <c r="C131" s="5">
        <v>32709087088.669998</v>
      </c>
      <c r="D131" s="161"/>
      <c r="E131" s="161"/>
    </row>
    <row r="132" spans="1:6" ht="16.5" customHeight="1" x14ac:dyDescent="0.2">
      <c r="A132" s="38" t="s">
        <v>715</v>
      </c>
      <c r="B132" s="57" t="s">
        <v>58</v>
      </c>
      <c r="C132" s="162">
        <v>4558013889</v>
      </c>
      <c r="D132" s="162"/>
      <c r="E132" s="2"/>
    </row>
    <row r="133" spans="1:6" ht="16.5" customHeight="1" x14ac:dyDescent="0.2">
      <c r="A133" s="38" t="s">
        <v>716</v>
      </c>
      <c r="B133" s="57" t="s">
        <v>59</v>
      </c>
      <c r="C133" s="161">
        <v>10344886109.299999</v>
      </c>
      <c r="D133" s="161"/>
      <c r="E133" s="161"/>
    </row>
    <row r="134" spans="1:6" x14ac:dyDescent="0.2">
      <c r="A134" s="42"/>
      <c r="D134" s="108"/>
      <c r="E134" s="161"/>
      <c r="F134" s="173"/>
    </row>
    <row r="135" spans="1:6" ht="15" customHeight="1" x14ac:dyDescent="0.2">
      <c r="A135" s="54" t="s">
        <v>140</v>
      </c>
      <c r="B135" s="27" t="s">
        <v>60</v>
      </c>
      <c r="C135" s="30">
        <f>+C136+C137</f>
        <v>232971460.50999999</v>
      </c>
      <c r="D135" s="158"/>
      <c r="E135" s="161"/>
      <c r="F135" s="110"/>
    </row>
    <row r="136" spans="1:6" ht="15" customHeight="1" x14ac:dyDescent="0.2">
      <c r="A136" s="42" t="s">
        <v>141</v>
      </c>
      <c r="B136" s="16" t="s">
        <v>61</v>
      </c>
      <c r="C136" s="16">
        <v>232971460.50999999</v>
      </c>
      <c r="D136" s="158"/>
      <c r="E136" s="103"/>
      <c r="F136" s="110"/>
    </row>
    <row r="137" spans="1:6" x14ac:dyDescent="0.2">
      <c r="A137" s="42"/>
      <c r="E137" s="164"/>
    </row>
    <row r="138" spans="1:6" x14ac:dyDescent="0.2">
      <c r="A138" s="54" t="s">
        <v>142</v>
      </c>
      <c r="B138" s="27" t="s">
        <v>62</v>
      </c>
      <c r="C138" s="30">
        <f>+C139</f>
        <v>0</v>
      </c>
      <c r="E138" s="103"/>
    </row>
    <row r="139" spans="1:6" ht="15" x14ac:dyDescent="0.25">
      <c r="A139" s="42" t="s">
        <v>143</v>
      </c>
      <c r="B139" s="16" t="s">
        <v>63</v>
      </c>
      <c r="C139" s="58">
        <v>0</v>
      </c>
    </row>
    <row r="140" spans="1:6" x14ac:dyDescent="0.2">
      <c r="A140" s="42"/>
      <c r="C140" s="16"/>
    </row>
    <row r="141" spans="1:6" x14ac:dyDescent="0.2">
      <c r="A141" s="42"/>
      <c r="C141" s="16"/>
    </row>
    <row r="142" spans="1:6" x14ac:dyDescent="0.2">
      <c r="A142" s="54" t="s">
        <v>722</v>
      </c>
      <c r="B142" s="27" t="s">
        <v>599</v>
      </c>
      <c r="C142" s="27">
        <f>+C143</f>
        <v>1526313118</v>
      </c>
    </row>
    <row r="143" spans="1:6" x14ac:dyDescent="0.2">
      <c r="A143" s="42" t="s">
        <v>723</v>
      </c>
      <c r="B143" s="167" t="s">
        <v>724</v>
      </c>
      <c r="C143" s="16">
        <v>1526313118</v>
      </c>
    </row>
    <row r="144" spans="1:6" x14ac:dyDescent="0.2">
      <c r="A144" s="42"/>
      <c r="C144" s="16"/>
    </row>
    <row r="145" spans="1:3" x14ac:dyDescent="0.2">
      <c r="A145" s="42"/>
      <c r="C145" s="16"/>
    </row>
    <row r="146" spans="1:3" x14ac:dyDescent="0.2">
      <c r="A146" s="42"/>
    </row>
    <row r="147" spans="1:3" ht="13.5" customHeight="1" x14ac:dyDescent="0.2">
      <c r="A147" s="16"/>
      <c r="B147" s="62" t="s">
        <v>144</v>
      </c>
      <c r="C147" s="140">
        <f>+C148+C150+C163+C167</f>
        <v>83580748317</v>
      </c>
    </row>
    <row r="148" spans="1:3" ht="13.5" customHeight="1" x14ac:dyDescent="0.2">
      <c r="A148" s="16"/>
      <c r="B148" s="63" t="s">
        <v>29</v>
      </c>
      <c r="C148" s="141">
        <f>+C35</f>
        <v>13941878176</v>
      </c>
    </row>
    <row r="149" spans="1:3" ht="13.5" customHeight="1" x14ac:dyDescent="0.2">
      <c r="A149" s="16"/>
      <c r="B149" s="63"/>
      <c r="C149" s="141"/>
    </row>
    <row r="150" spans="1:3" ht="13.5" customHeight="1" x14ac:dyDescent="0.2">
      <c r="A150" s="16"/>
      <c r="B150" s="64" t="s">
        <v>145</v>
      </c>
      <c r="C150" s="142">
        <f>+C152+C157+C159+C161</f>
        <v>11988713002</v>
      </c>
    </row>
    <row r="151" spans="1:3" ht="13.5" customHeight="1" x14ac:dyDescent="0.2">
      <c r="A151" s="16"/>
      <c r="B151" s="64"/>
      <c r="C151" s="143"/>
    </row>
    <row r="152" spans="1:3" ht="13.5" customHeight="1" x14ac:dyDescent="0.2">
      <c r="A152" s="16"/>
      <c r="B152" s="65" t="s">
        <v>146</v>
      </c>
      <c r="C152" s="144">
        <f>SUM(C153:C155)</f>
        <v>9713700120</v>
      </c>
    </row>
    <row r="153" spans="1:3" ht="13.5" customHeight="1" x14ac:dyDescent="0.2">
      <c r="A153" s="16"/>
      <c r="B153" s="66" t="s">
        <v>147</v>
      </c>
      <c r="C153" s="143">
        <f>+C41</f>
        <v>987378346</v>
      </c>
    </row>
    <row r="154" spans="1:3" ht="13.5" customHeight="1" x14ac:dyDescent="0.2">
      <c r="A154" s="16"/>
      <c r="B154" s="66" t="s">
        <v>36</v>
      </c>
      <c r="C154" s="143">
        <f>+C53</f>
        <v>4856646491</v>
      </c>
    </row>
    <row r="155" spans="1:3" ht="13.5" customHeight="1" x14ac:dyDescent="0.2">
      <c r="A155" s="16"/>
      <c r="B155" s="66" t="s">
        <v>34</v>
      </c>
      <c r="C155" s="143">
        <f>+C72</f>
        <v>3869675283</v>
      </c>
    </row>
    <row r="156" spans="1:3" ht="13.5" customHeight="1" x14ac:dyDescent="0.2">
      <c r="A156" s="16"/>
      <c r="B156" s="66"/>
      <c r="C156" s="143"/>
    </row>
    <row r="157" spans="1:3" ht="13.5" customHeight="1" x14ac:dyDescent="0.2">
      <c r="A157" s="16"/>
      <c r="B157" s="65" t="str">
        <f>+B98</f>
        <v>OTROS INGRESOS CORRIENTES</v>
      </c>
      <c r="C157" s="144">
        <f>+C98</f>
        <v>11038882</v>
      </c>
    </row>
    <row r="158" spans="1:3" ht="13.5" customHeight="1" x14ac:dyDescent="0.2">
      <c r="A158" s="16"/>
      <c r="B158" s="65"/>
      <c r="C158" s="144"/>
    </row>
    <row r="159" spans="1:3" ht="13.5" customHeight="1" x14ac:dyDescent="0.2">
      <c r="A159" s="16"/>
      <c r="B159" s="65" t="str">
        <f>+B104</f>
        <v xml:space="preserve">OTROS  INGRESOS POR CONVENIOS </v>
      </c>
      <c r="C159" s="144">
        <f>+C104</f>
        <v>1532103000</v>
      </c>
    </row>
    <row r="160" spans="1:3" ht="13.5" customHeight="1" x14ac:dyDescent="0.2">
      <c r="A160" s="16"/>
      <c r="B160" s="65"/>
      <c r="C160" s="144"/>
    </row>
    <row r="161" spans="1:3" ht="13.5" customHeight="1" x14ac:dyDescent="0.2">
      <c r="A161" s="16"/>
      <c r="B161" s="65" t="str">
        <f>+B111</f>
        <v xml:space="preserve">CUENTAS POR COBRAR </v>
      </c>
      <c r="C161" s="144">
        <f>+C111</f>
        <v>731871000</v>
      </c>
    </row>
    <row r="162" spans="1:3" ht="13.5" customHeight="1" x14ac:dyDescent="0.2">
      <c r="A162" s="16"/>
      <c r="B162" s="66"/>
      <c r="C162" s="143"/>
    </row>
    <row r="163" spans="1:3" ht="13.5" customHeight="1" x14ac:dyDescent="0.2">
      <c r="A163" s="16"/>
      <c r="B163" s="64" t="s">
        <v>148</v>
      </c>
      <c r="C163" s="142">
        <f>+C164+C165</f>
        <v>13377139</v>
      </c>
    </row>
    <row r="164" spans="1:3" ht="13.5" customHeight="1" x14ac:dyDescent="0.2">
      <c r="A164" s="16"/>
      <c r="B164" s="66" t="str">
        <f>+B119</f>
        <v>VENTA DE ACTIVOS</v>
      </c>
      <c r="C164" s="143">
        <f>+C119</f>
        <v>1000</v>
      </c>
    </row>
    <row r="165" spans="1:3" ht="13.5" customHeight="1" x14ac:dyDescent="0.2">
      <c r="A165" s="16"/>
      <c r="B165" s="66" t="str">
        <f>+B122</f>
        <v>RENDIMIENTOS FINANCIEROS</v>
      </c>
      <c r="C165" s="143">
        <f>+C122</f>
        <v>13376139</v>
      </c>
    </row>
    <row r="166" spans="1:3" ht="13.5" customHeight="1" x14ac:dyDescent="0.2">
      <c r="A166" s="16"/>
      <c r="B166" s="66"/>
      <c r="C166" s="143"/>
    </row>
    <row r="167" spans="1:3" ht="13.5" customHeight="1" x14ac:dyDescent="0.2">
      <c r="A167" s="16"/>
      <c r="B167" s="65" t="s">
        <v>149</v>
      </c>
      <c r="C167" s="144">
        <f>+C128</f>
        <v>57636780000.000008</v>
      </c>
    </row>
    <row r="168" spans="1:3" ht="13.5" customHeight="1" x14ac:dyDescent="0.2">
      <c r="A168" s="16"/>
      <c r="B168" s="67"/>
      <c r="C168" s="145"/>
    </row>
    <row r="169" spans="1:3" ht="9" customHeight="1" x14ac:dyDescent="0.2">
      <c r="B169" s="46"/>
      <c r="C169" s="146"/>
    </row>
    <row r="171" spans="1:3" ht="70.5" customHeight="1" x14ac:dyDescent="0.2">
      <c r="A171" s="68" t="s">
        <v>168</v>
      </c>
      <c r="B171" s="202" t="s">
        <v>169</v>
      </c>
      <c r="C171" s="203"/>
    </row>
    <row r="173" spans="1:3" ht="18" customHeight="1" x14ac:dyDescent="0.2">
      <c r="A173" s="23" t="s">
        <v>68</v>
      </c>
      <c r="B173" s="24" t="s">
        <v>69</v>
      </c>
      <c r="C173" s="80" t="s">
        <v>70</v>
      </c>
    </row>
    <row r="174" spans="1:3" ht="18" customHeight="1" x14ac:dyDescent="0.2">
      <c r="A174" s="25"/>
      <c r="B174" s="26"/>
      <c r="C174" s="81" t="s">
        <v>71</v>
      </c>
    </row>
    <row r="176" spans="1:3" ht="18.75" customHeight="1" x14ac:dyDescent="0.25">
      <c r="A176" s="175" t="s">
        <v>572</v>
      </c>
      <c r="B176" s="176" t="s">
        <v>573</v>
      </c>
      <c r="C176" s="177">
        <f>+C178+C564</f>
        <v>83580748317</v>
      </c>
    </row>
    <row r="177" spans="1:3" x14ac:dyDescent="0.2">
      <c r="A177" s="71"/>
      <c r="B177" s="72"/>
      <c r="C177" s="3"/>
    </row>
    <row r="178" spans="1:3" ht="25.5" x14ac:dyDescent="0.2">
      <c r="A178" s="71"/>
      <c r="B178" s="70" t="s">
        <v>170</v>
      </c>
      <c r="C178" s="147">
        <f>+C180+C475+C512</f>
        <v>11270219141</v>
      </c>
    </row>
    <row r="179" spans="1:3" x14ac:dyDescent="0.2">
      <c r="A179" s="71"/>
      <c r="B179" s="72"/>
      <c r="C179" s="3"/>
    </row>
    <row r="180" spans="1:3" ht="17.25" customHeight="1" x14ac:dyDescent="0.2">
      <c r="A180" s="73" t="s">
        <v>692</v>
      </c>
      <c r="B180" s="74" t="s">
        <v>171</v>
      </c>
      <c r="C180" s="174">
        <f>+C182+C290+C466</f>
        <v>4815258926</v>
      </c>
    </row>
    <row r="181" spans="1:3" ht="17.25" customHeight="1" x14ac:dyDescent="0.2">
      <c r="A181" s="71"/>
      <c r="B181" s="72"/>
      <c r="C181" s="3"/>
    </row>
    <row r="182" spans="1:3" ht="17.25" customHeight="1" x14ac:dyDescent="0.2">
      <c r="A182" s="75" t="s">
        <v>717</v>
      </c>
      <c r="B182" s="76" t="s">
        <v>172</v>
      </c>
      <c r="C182" s="3">
        <f>+C184+C220+C253</f>
        <v>3429784445</v>
      </c>
    </row>
    <row r="183" spans="1:3" x14ac:dyDescent="0.2">
      <c r="A183" s="71"/>
      <c r="B183" s="77"/>
      <c r="C183" s="3"/>
    </row>
    <row r="184" spans="1:3" x14ac:dyDescent="0.2">
      <c r="A184" s="71" t="s">
        <v>718</v>
      </c>
      <c r="B184" s="27" t="s">
        <v>173</v>
      </c>
      <c r="C184" s="3">
        <f>+C185+C197+C205+C210</f>
        <v>1371913777</v>
      </c>
    </row>
    <row r="185" spans="1:3" s="133" customFormat="1" ht="12" x14ac:dyDescent="0.2">
      <c r="A185" s="130" t="s">
        <v>174</v>
      </c>
      <c r="B185" s="131" t="s">
        <v>175</v>
      </c>
      <c r="C185" s="132">
        <f>SUM(C186:C195)</f>
        <v>587100155</v>
      </c>
    </row>
    <row r="186" spans="1:3" s="84" customFormat="1" ht="12" x14ac:dyDescent="0.2">
      <c r="A186" s="83" t="s">
        <v>693</v>
      </c>
      <c r="B186" s="84" t="s">
        <v>176</v>
      </c>
      <c r="C186" s="85">
        <v>400592000</v>
      </c>
    </row>
    <row r="187" spans="1:3" s="84" customFormat="1" ht="12" x14ac:dyDescent="0.2">
      <c r="A187" s="83" t="s">
        <v>177</v>
      </c>
      <c r="B187" s="84" t="s">
        <v>178</v>
      </c>
      <c r="C187" s="85">
        <v>4968000</v>
      </c>
    </row>
    <row r="188" spans="1:3" s="84" customFormat="1" ht="12" x14ac:dyDescent="0.2">
      <c r="A188" s="83" t="s">
        <v>179</v>
      </c>
      <c r="B188" s="84" t="s">
        <v>180</v>
      </c>
      <c r="C188" s="85">
        <v>2597337</v>
      </c>
    </row>
    <row r="189" spans="1:3" s="84" customFormat="1" ht="12" x14ac:dyDescent="0.2">
      <c r="A189" s="83" t="s">
        <v>181</v>
      </c>
      <c r="B189" s="84" t="s">
        <v>182</v>
      </c>
      <c r="C189" s="85">
        <v>37108000</v>
      </c>
    </row>
    <row r="190" spans="1:3" s="84" customFormat="1" ht="12" x14ac:dyDescent="0.2">
      <c r="A190" s="83" t="s">
        <v>183</v>
      </c>
      <c r="B190" s="84" t="s">
        <v>184</v>
      </c>
      <c r="C190" s="85">
        <v>30856000</v>
      </c>
    </row>
    <row r="191" spans="1:3" s="84" customFormat="1" ht="12" x14ac:dyDescent="0.2">
      <c r="A191" s="83" t="s">
        <v>185</v>
      </c>
      <c r="B191" s="84" t="s">
        <v>186</v>
      </c>
      <c r="C191" s="85">
        <v>39732000</v>
      </c>
    </row>
    <row r="192" spans="1:3" s="84" customFormat="1" ht="12" x14ac:dyDescent="0.2">
      <c r="A192" s="83" t="s">
        <v>187</v>
      </c>
      <c r="B192" s="84" t="s">
        <v>188</v>
      </c>
      <c r="C192" s="85">
        <v>2208000</v>
      </c>
    </row>
    <row r="193" spans="1:3" s="84" customFormat="1" ht="12" x14ac:dyDescent="0.2">
      <c r="A193" s="83" t="s">
        <v>189</v>
      </c>
      <c r="B193" s="84" t="s">
        <v>574</v>
      </c>
      <c r="C193" s="85">
        <v>21438818</v>
      </c>
    </row>
    <row r="194" spans="1:3" s="84" customFormat="1" ht="12" x14ac:dyDescent="0.2">
      <c r="A194" s="83" t="s">
        <v>191</v>
      </c>
      <c r="B194" s="84" t="s">
        <v>192</v>
      </c>
      <c r="C194" s="85">
        <v>43660000</v>
      </c>
    </row>
    <row r="195" spans="1:3" s="84" customFormat="1" ht="12" x14ac:dyDescent="0.2">
      <c r="A195" s="83" t="s">
        <v>193</v>
      </c>
      <c r="B195" s="84" t="s">
        <v>194</v>
      </c>
      <c r="C195" s="85">
        <v>3940000</v>
      </c>
    </row>
    <row r="196" spans="1:3" x14ac:dyDescent="0.2">
      <c r="A196" s="78"/>
      <c r="C196" s="1"/>
    </row>
    <row r="197" spans="1:3" s="27" customFormat="1" x14ac:dyDescent="0.2">
      <c r="A197" s="71" t="s">
        <v>195</v>
      </c>
      <c r="B197" s="27" t="s">
        <v>196</v>
      </c>
      <c r="C197" s="3">
        <f>SUM(C198:C203)</f>
        <v>662257622</v>
      </c>
    </row>
    <row r="198" spans="1:3" s="84" customFormat="1" ht="12" x14ac:dyDescent="0.2">
      <c r="A198" s="83" t="s">
        <v>197</v>
      </c>
      <c r="B198" s="129" t="s">
        <v>198</v>
      </c>
      <c r="C198" s="85">
        <v>400000000</v>
      </c>
    </row>
    <row r="199" spans="1:3" s="84" customFormat="1" ht="12" x14ac:dyDescent="0.2">
      <c r="A199" s="83" t="s">
        <v>199</v>
      </c>
      <c r="B199" s="129" t="s">
        <v>200</v>
      </c>
      <c r="C199" s="85">
        <v>5000000</v>
      </c>
    </row>
    <row r="200" spans="1:3" s="84" customFormat="1" ht="12" x14ac:dyDescent="0.2">
      <c r="A200" s="83" t="s">
        <v>201</v>
      </c>
      <c r="B200" s="129" t="s">
        <v>202</v>
      </c>
      <c r="C200" s="85">
        <v>62868960</v>
      </c>
    </row>
    <row r="201" spans="1:3" s="84" customFormat="1" ht="12" x14ac:dyDescent="0.2">
      <c r="A201" s="83" t="s">
        <v>203</v>
      </c>
      <c r="B201" s="84" t="s">
        <v>204</v>
      </c>
      <c r="C201" s="85">
        <v>39835248</v>
      </c>
    </row>
    <row r="202" spans="1:3" s="84" customFormat="1" ht="12" x14ac:dyDescent="0.2">
      <c r="A202" s="83" t="s">
        <v>205</v>
      </c>
      <c r="B202" s="129" t="s">
        <v>206</v>
      </c>
      <c r="C202" s="85">
        <v>146553414</v>
      </c>
    </row>
    <row r="203" spans="1:3" s="84" customFormat="1" ht="12" x14ac:dyDescent="0.2">
      <c r="A203" s="83" t="s">
        <v>207</v>
      </c>
      <c r="B203" s="129" t="s">
        <v>208</v>
      </c>
      <c r="C203" s="85">
        <v>8000000</v>
      </c>
    </row>
    <row r="204" spans="1:3" x14ac:dyDescent="0.2">
      <c r="A204" s="78"/>
      <c r="B204" s="79"/>
      <c r="C204" s="1"/>
    </row>
    <row r="205" spans="1:3" s="27" customFormat="1" x14ac:dyDescent="0.2">
      <c r="A205" s="71" t="s">
        <v>209</v>
      </c>
      <c r="B205" s="82" t="s">
        <v>210</v>
      </c>
      <c r="C205" s="3">
        <f>SUM(C206:C208)</f>
        <v>81264000</v>
      </c>
    </row>
    <row r="206" spans="1:3" s="84" customFormat="1" ht="12" x14ac:dyDescent="0.2">
      <c r="A206" s="83" t="s">
        <v>211</v>
      </c>
      <c r="B206" s="129" t="s">
        <v>212</v>
      </c>
      <c r="C206" s="85">
        <v>20748000</v>
      </c>
    </row>
    <row r="207" spans="1:3" s="84" customFormat="1" ht="12" x14ac:dyDescent="0.2">
      <c r="A207" s="83" t="s">
        <v>213</v>
      </c>
      <c r="B207" s="129" t="s">
        <v>214</v>
      </c>
      <c r="C207" s="85">
        <v>32440000</v>
      </c>
    </row>
    <row r="208" spans="1:3" s="84" customFormat="1" ht="12" x14ac:dyDescent="0.2">
      <c r="A208" s="83" t="s">
        <v>215</v>
      </c>
      <c r="B208" s="129" t="s">
        <v>216</v>
      </c>
      <c r="C208" s="85">
        <v>28076000</v>
      </c>
    </row>
    <row r="209" spans="1:3" x14ac:dyDescent="0.2">
      <c r="A209" s="78"/>
      <c r="C209" s="1"/>
    </row>
    <row r="210" spans="1:3" s="27" customFormat="1" x14ac:dyDescent="0.2">
      <c r="A210" s="71" t="s">
        <v>217</v>
      </c>
      <c r="B210" s="27" t="s">
        <v>218</v>
      </c>
      <c r="C210" s="3">
        <f>SUM(C211:C215)</f>
        <v>41292000</v>
      </c>
    </row>
    <row r="211" spans="1:3" s="84" customFormat="1" ht="12" x14ac:dyDescent="0.2">
      <c r="A211" s="83" t="s">
        <v>219</v>
      </c>
      <c r="B211" s="84" t="s">
        <v>220</v>
      </c>
      <c r="C211" s="85">
        <v>1572000</v>
      </c>
    </row>
    <row r="212" spans="1:3" s="84" customFormat="1" ht="12" x14ac:dyDescent="0.2">
      <c r="A212" s="83" t="s">
        <v>221</v>
      </c>
      <c r="B212" s="84" t="s">
        <v>222</v>
      </c>
      <c r="C212" s="85">
        <v>1048000</v>
      </c>
    </row>
    <row r="213" spans="1:3" s="84" customFormat="1" ht="12" x14ac:dyDescent="0.2">
      <c r="A213" s="83" t="s">
        <v>223</v>
      </c>
      <c r="B213" s="84" t="s">
        <v>224</v>
      </c>
      <c r="C213" s="85">
        <v>6952000</v>
      </c>
    </row>
    <row r="214" spans="1:3" s="84" customFormat="1" ht="12" x14ac:dyDescent="0.2">
      <c r="A214" s="83" t="s">
        <v>225</v>
      </c>
      <c r="B214" s="129" t="s">
        <v>216</v>
      </c>
      <c r="C214" s="85">
        <v>27536000</v>
      </c>
    </row>
    <row r="215" spans="1:3" s="84" customFormat="1" ht="12" x14ac:dyDescent="0.2">
      <c r="A215" s="83" t="s">
        <v>226</v>
      </c>
      <c r="B215" s="84" t="s">
        <v>227</v>
      </c>
      <c r="C215" s="85">
        <v>4184000</v>
      </c>
    </row>
    <row r="216" spans="1:3" s="84" customFormat="1" ht="12" x14ac:dyDescent="0.2">
      <c r="A216" s="83"/>
      <c r="C216" s="85"/>
    </row>
    <row r="217" spans="1:3" ht="18" customHeight="1" x14ac:dyDescent="0.2">
      <c r="A217" s="23" t="s">
        <v>68</v>
      </c>
      <c r="B217" s="24" t="s">
        <v>69</v>
      </c>
      <c r="C217" s="80" t="s">
        <v>70</v>
      </c>
    </row>
    <row r="218" spans="1:3" ht="13.5" customHeight="1" x14ac:dyDescent="0.2">
      <c r="A218" s="25"/>
      <c r="B218" s="26"/>
      <c r="C218" s="81" t="s">
        <v>71</v>
      </c>
    </row>
    <row r="219" spans="1:3" s="84" customFormat="1" ht="12" x14ac:dyDescent="0.2">
      <c r="A219" s="83"/>
      <c r="C219" s="85"/>
    </row>
    <row r="220" spans="1:3" x14ac:dyDescent="0.2">
      <c r="A220" s="71" t="s">
        <v>228</v>
      </c>
      <c r="B220" s="27" t="s">
        <v>118</v>
      </c>
      <c r="C220" s="3">
        <f>+C221+C233+C241+C246</f>
        <v>1028935334</v>
      </c>
    </row>
    <row r="221" spans="1:3" s="27" customFormat="1" x14ac:dyDescent="0.2">
      <c r="A221" s="71" t="s">
        <v>229</v>
      </c>
      <c r="B221" s="82" t="s">
        <v>175</v>
      </c>
      <c r="C221" s="3">
        <f>SUM(C222:C231)</f>
        <v>440325117</v>
      </c>
    </row>
    <row r="222" spans="1:3" s="84" customFormat="1" ht="12" x14ac:dyDescent="0.2">
      <c r="A222" s="83" t="s">
        <v>230</v>
      </c>
      <c r="B222" s="84" t="s">
        <v>176</v>
      </c>
      <c r="C222" s="85">
        <v>300444000</v>
      </c>
    </row>
    <row r="223" spans="1:3" s="84" customFormat="1" ht="12" x14ac:dyDescent="0.2">
      <c r="A223" s="83" t="s">
        <v>231</v>
      </c>
      <c r="B223" s="84" t="s">
        <v>178</v>
      </c>
      <c r="C223" s="85">
        <v>3726000</v>
      </c>
    </row>
    <row r="224" spans="1:3" s="84" customFormat="1" ht="12" x14ac:dyDescent="0.2">
      <c r="A224" s="83" t="s">
        <v>232</v>
      </c>
      <c r="B224" s="84" t="s">
        <v>180</v>
      </c>
      <c r="C224" s="85">
        <v>1948003</v>
      </c>
    </row>
    <row r="225" spans="1:3" s="84" customFormat="1" ht="12" x14ac:dyDescent="0.2">
      <c r="A225" s="83" t="s">
        <v>233</v>
      </c>
      <c r="B225" s="84" t="s">
        <v>182</v>
      </c>
      <c r="C225" s="85">
        <v>27831000</v>
      </c>
    </row>
    <row r="226" spans="1:3" s="84" customFormat="1" ht="12" x14ac:dyDescent="0.2">
      <c r="A226" s="83" t="s">
        <v>234</v>
      </c>
      <c r="B226" s="84" t="s">
        <v>184</v>
      </c>
      <c r="C226" s="85">
        <v>23142000</v>
      </c>
    </row>
    <row r="227" spans="1:3" s="84" customFormat="1" ht="12" x14ac:dyDescent="0.2">
      <c r="A227" s="83" t="s">
        <v>235</v>
      </c>
      <c r="B227" s="84" t="s">
        <v>186</v>
      </c>
      <c r="C227" s="85">
        <v>29799000</v>
      </c>
    </row>
    <row r="228" spans="1:3" s="84" customFormat="1" ht="12" x14ac:dyDescent="0.2">
      <c r="A228" s="83" t="s">
        <v>236</v>
      </c>
      <c r="B228" s="84" t="s">
        <v>188</v>
      </c>
      <c r="C228" s="85">
        <v>1656000</v>
      </c>
    </row>
    <row r="229" spans="1:3" s="84" customFormat="1" ht="12" x14ac:dyDescent="0.2">
      <c r="A229" s="83" t="s">
        <v>237</v>
      </c>
      <c r="B229" s="84" t="s">
        <v>575</v>
      </c>
      <c r="C229" s="85">
        <v>16079114</v>
      </c>
    </row>
    <row r="230" spans="1:3" s="84" customFormat="1" ht="12" x14ac:dyDescent="0.2">
      <c r="A230" s="83" t="s">
        <v>238</v>
      </c>
      <c r="B230" s="84" t="s">
        <v>192</v>
      </c>
      <c r="C230" s="85">
        <v>32745000</v>
      </c>
    </row>
    <row r="231" spans="1:3" s="84" customFormat="1" ht="12" x14ac:dyDescent="0.2">
      <c r="A231" s="83" t="s">
        <v>239</v>
      </c>
      <c r="B231" s="84" t="s">
        <v>194</v>
      </c>
      <c r="C231" s="85">
        <v>2955000</v>
      </c>
    </row>
    <row r="232" spans="1:3" x14ac:dyDescent="0.2">
      <c r="A232" s="78"/>
      <c r="C232" s="1"/>
    </row>
    <row r="233" spans="1:3" s="27" customFormat="1" x14ac:dyDescent="0.2">
      <c r="A233" s="71" t="s">
        <v>240</v>
      </c>
      <c r="B233" s="27" t="s">
        <v>196</v>
      </c>
      <c r="C233" s="3">
        <f>SUM(C234:C239)</f>
        <v>496693217</v>
      </c>
    </row>
    <row r="234" spans="1:3" s="84" customFormat="1" ht="12" x14ac:dyDescent="0.2">
      <c r="A234" s="83" t="s">
        <v>241</v>
      </c>
      <c r="B234" s="129" t="s">
        <v>198</v>
      </c>
      <c r="C234" s="85">
        <v>300000000</v>
      </c>
    </row>
    <row r="235" spans="1:3" s="84" customFormat="1" ht="12" x14ac:dyDescent="0.2">
      <c r="A235" s="83" t="s">
        <v>242</v>
      </c>
      <c r="B235" s="129" t="s">
        <v>200</v>
      </c>
      <c r="C235" s="85">
        <v>3750000</v>
      </c>
    </row>
    <row r="236" spans="1:3" s="84" customFormat="1" ht="12" x14ac:dyDescent="0.2">
      <c r="A236" s="83" t="s">
        <v>243</v>
      </c>
      <c r="B236" s="129" t="s">
        <v>202</v>
      </c>
      <c r="C236" s="85">
        <v>47151720</v>
      </c>
    </row>
    <row r="237" spans="1:3" s="84" customFormat="1" ht="12" x14ac:dyDescent="0.2">
      <c r="A237" s="83" t="s">
        <v>244</v>
      </c>
      <c r="B237" s="84" t="s">
        <v>204</v>
      </c>
      <c r="C237" s="85">
        <v>29876436</v>
      </c>
    </row>
    <row r="238" spans="1:3" s="84" customFormat="1" ht="12" x14ac:dyDescent="0.2">
      <c r="A238" s="83" t="s">
        <v>245</v>
      </c>
      <c r="B238" s="129" t="s">
        <v>206</v>
      </c>
      <c r="C238" s="85">
        <v>109915061</v>
      </c>
    </row>
    <row r="239" spans="1:3" s="84" customFormat="1" ht="12" x14ac:dyDescent="0.2">
      <c r="A239" s="83" t="s">
        <v>246</v>
      </c>
      <c r="B239" s="129" t="s">
        <v>208</v>
      </c>
      <c r="C239" s="85">
        <v>6000000</v>
      </c>
    </row>
    <row r="240" spans="1:3" x14ac:dyDescent="0.2">
      <c r="A240" s="78"/>
      <c r="B240" s="79"/>
      <c r="C240" s="1"/>
    </row>
    <row r="241" spans="1:3" s="27" customFormat="1" x14ac:dyDescent="0.2">
      <c r="A241" s="71" t="s">
        <v>247</v>
      </c>
      <c r="B241" s="82" t="s">
        <v>210</v>
      </c>
      <c r="C241" s="3">
        <f>SUM(C242:C244)</f>
        <v>60948000</v>
      </c>
    </row>
    <row r="242" spans="1:3" s="84" customFormat="1" ht="12" x14ac:dyDescent="0.2">
      <c r="A242" s="83" t="s">
        <v>248</v>
      </c>
      <c r="B242" s="129" t="s">
        <v>212</v>
      </c>
      <c r="C242" s="85">
        <v>15561000</v>
      </c>
    </row>
    <row r="243" spans="1:3" s="84" customFormat="1" ht="12" x14ac:dyDescent="0.2">
      <c r="A243" s="83" t="s">
        <v>249</v>
      </c>
      <c r="B243" s="129" t="s">
        <v>214</v>
      </c>
      <c r="C243" s="85">
        <v>24330000</v>
      </c>
    </row>
    <row r="244" spans="1:3" s="84" customFormat="1" ht="12" x14ac:dyDescent="0.2">
      <c r="A244" s="83" t="s">
        <v>250</v>
      </c>
      <c r="B244" s="129" t="s">
        <v>251</v>
      </c>
      <c r="C244" s="85">
        <v>21057000</v>
      </c>
    </row>
    <row r="245" spans="1:3" x14ac:dyDescent="0.2">
      <c r="A245" s="78"/>
      <c r="C245" s="1"/>
    </row>
    <row r="246" spans="1:3" s="27" customFormat="1" x14ac:dyDescent="0.2">
      <c r="A246" s="71" t="s">
        <v>252</v>
      </c>
      <c r="B246" s="27" t="s">
        <v>218</v>
      </c>
      <c r="C246" s="3">
        <f>SUM(C247:C251)</f>
        <v>30969000</v>
      </c>
    </row>
    <row r="247" spans="1:3" s="84" customFormat="1" ht="12" x14ac:dyDescent="0.2">
      <c r="A247" s="83" t="s">
        <v>253</v>
      </c>
      <c r="B247" s="84" t="s">
        <v>220</v>
      </c>
      <c r="C247" s="85">
        <v>1179000</v>
      </c>
    </row>
    <row r="248" spans="1:3" s="84" customFormat="1" ht="12" x14ac:dyDescent="0.2">
      <c r="A248" s="83" t="s">
        <v>254</v>
      </c>
      <c r="B248" s="84" t="s">
        <v>222</v>
      </c>
      <c r="C248" s="85">
        <v>786000</v>
      </c>
    </row>
    <row r="249" spans="1:3" s="84" customFormat="1" ht="12" x14ac:dyDescent="0.2">
      <c r="A249" s="83" t="s">
        <v>255</v>
      </c>
      <c r="B249" s="84" t="s">
        <v>256</v>
      </c>
      <c r="C249" s="85">
        <v>5214000</v>
      </c>
    </row>
    <row r="250" spans="1:3" s="84" customFormat="1" ht="12" x14ac:dyDescent="0.2">
      <c r="A250" s="83" t="s">
        <v>257</v>
      </c>
      <c r="B250" s="129" t="s">
        <v>216</v>
      </c>
      <c r="C250" s="85">
        <v>20652000</v>
      </c>
    </row>
    <row r="251" spans="1:3" s="84" customFormat="1" ht="12" x14ac:dyDescent="0.2">
      <c r="A251" s="83" t="s">
        <v>258</v>
      </c>
      <c r="B251" s="84" t="s">
        <v>227</v>
      </c>
      <c r="C251" s="85">
        <v>3138000</v>
      </c>
    </row>
    <row r="252" spans="1:3" x14ac:dyDescent="0.2">
      <c r="A252" s="78"/>
      <c r="C252" s="1"/>
    </row>
    <row r="253" spans="1:3" x14ac:dyDescent="0.2">
      <c r="A253" s="71" t="s">
        <v>259</v>
      </c>
      <c r="B253" s="27" t="s">
        <v>260</v>
      </c>
      <c r="C253" s="3">
        <f>+C254+C266+C278+C283</f>
        <v>1028935334</v>
      </c>
    </row>
    <row r="254" spans="1:3" s="27" customFormat="1" x14ac:dyDescent="0.2">
      <c r="A254" s="71" t="s">
        <v>261</v>
      </c>
      <c r="B254" s="82" t="s">
        <v>175</v>
      </c>
      <c r="C254" s="3">
        <f>SUM(C255:C264)</f>
        <v>440325117</v>
      </c>
    </row>
    <row r="255" spans="1:3" s="84" customFormat="1" ht="12" x14ac:dyDescent="0.2">
      <c r="A255" s="83" t="s">
        <v>262</v>
      </c>
      <c r="B255" s="84" t="s">
        <v>176</v>
      </c>
      <c r="C255" s="85">
        <v>300444000</v>
      </c>
    </row>
    <row r="256" spans="1:3" s="84" customFormat="1" ht="12" x14ac:dyDescent="0.2">
      <c r="A256" s="83" t="s">
        <v>263</v>
      </c>
      <c r="B256" s="84" t="s">
        <v>178</v>
      </c>
      <c r="C256" s="85">
        <v>3726000</v>
      </c>
    </row>
    <row r="257" spans="1:3" s="84" customFormat="1" ht="12" x14ac:dyDescent="0.2">
      <c r="A257" s="83" t="s">
        <v>264</v>
      </c>
      <c r="B257" s="84" t="s">
        <v>180</v>
      </c>
      <c r="C257" s="85">
        <v>1948003</v>
      </c>
    </row>
    <row r="258" spans="1:3" s="84" customFormat="1" ht="12" x14ac:dyDescent="0.2">
      <c r="A258" s="83" t="s">
        <v>265</v>
      </c>
      <c r="B258" s="84" t="s">
        <v>182</v>
      </c>
      <c r="C258" s="85">
        <v>27831000</v>
      </c>
    </row>
    <row r="259" spans="1:3" s="84" customFormat="1" ht="12" x14ac:dyDescent="0.2">
      <c r="A259" s="83" t="s">
        <v>266</v>
      </c>
      <c r="B259" s="84" t="s">
        <v>184</v>
      </c>
      <c r="C259" s="85">
        <v>23142000</v>
      </c>
    </row>
    <row r="260" spans="1:3" s="84" customFormat="1" ht="12" x14ac:dyDescent="0.2">
      <c r="A260" s="83" t="s">
        <v>267</v>
      </c>
      <c r="B260" s="84" t="s">
        <v>186</v>
      </c>
      <c r="C260" s="85">
        <v>29799000</v>
      </c>
    </row>
    <row r="261" spans="1:3" s="84" customFormat="1" ht="12" x14ac:dyDescent="0.2">
      <c r="A261" s="83" t="s">
        <v>268</v>
      </c>
      <c r="B261" s="84" t="s">
        <v>188</v>
      </c>
      <c r="C261" s="85">
        <v>1656000</v>
      </c>
    </row>
    <row r="262" spans="1:3" s="84" customFormat="1" ht="12" x14ac:dyDescent="0.2">
      <c r="A262" s="83" t="s">
        <v>269</v>
      </c>
      <c r="B262" s="84" t="s">
        <v>190</v>
      </c>
      <c r="C262" s="85">
        <v>16079114</v>
      </c>
    </row>
    <row r="263" spans="1:3" s="84" customFormat="1" ht="12" x14ac:dyDescent="0.2">
      <c r="A263" s="83" t="s">
        <v>270</v>
      </c>
      <c r="B263" s="84" t="s">
        <v>192</v>
      </c>
      <c r="C263" s="85">
        <v>32745000</v>
      </c>
    </row>
    <row r="264" spans="1:3" s="84" customFormat="1" ht="12" x14ac:dyDescent="0.2">
      <c r="A264" s="83" t="s">
        <v>271</v>
      </c>
      <c r="B264" s="84" t="s">
        <v>194</v>
      </c>
      <c r="C264" s="85">
        <v>2955000</v>
      </c>
    </row>
    <row r="265" spans="1:3" x14ac:dyDescent="0.2">
      <c r="A265" s="69"/>
      <c r="B265" s="14"/>
      <c r="C265" s="148"/>
    </row>
    <row r="266" spans="1:3" s="27" customFormat="1" x14ac:dyDescent="0.2">
      <c r="A266" s="71" t="s">
        <v>272</v>
      </c>
      <c r="B266" s="27" t="s">
        <v>196</v>
      </c>
      <c r="C266" s="3">
        <f>SUM(C267:C276)</f>
        <v>496693217</v>
      </c>
    </row>
    <row r="267" spans="1:3" s="84" customFormat="1" ht="12" x14ac:dyDescent="0.2">
      <c r="A267" s="83" t="s">
        <v>273</v>
      </c>
      <c r="B267" s="129" t="s">
        <v>198</v>
      </c>
      <c r="C267" s="85">
        <v>300000000</v>
      </c>
    </row>
    <row r="268" spans="1:3" s="84" customFormat="1" ht="12" x14ac:dyDescent="0.2">
      <c r="A268" s="83" t="s">
        <v>274</v>
      </c>
      <c r="B268" s="129" t="s">
        <v>200</v>
      </c>
      <c r="C268" s="85">
        <v>3750000</v>
      </c>
    </row>
    <row r="269" spans="1:3" s="84" customFormat="1" ht="12" x14ac:dyDescent="0.2">
      <c r="A269" s="83" t="s">
        <v>275</v>
      </c>
      <c r="B269" s="129" t="s">
        <v>202</v>
      </c>
      <c r="C269" s="85">
        <v>47151720</v>
      </c>
    </row>
    <row r="270" spans="1:3" s="84" customFormat="1" ht="12" x14ac:dyDescent="0.2">
      <c r="A270" s="83"/>
      <c r="B270" s="129"/>
      <c r="C270" s="85"/>
    </row>
    <row r="271" spans="1:3" ht="18" customHeight="1" x14ac:dyDescent="0.2">
      <c r="A271" s="23" t="s">
        <v>68</v>
      </c>
      <c r="B271" s="24" t="s">
        <v>69</v>
      </c>
      <c r="C271" s="80" t="s">
        <v>70</v>
      </c>
    </row>
    <row r="272" spans="1:3" ht="13.5" customHeight="1" x14ac:dyDescent="0.2">
      <c r="A272" s="25"/>
      <c r="B272" s="26"/>
      <c r="C272" s="81" t="s">
        <v>71</v>
      </c>
    </row>
    <row r="273" spans="1:3" s="84" customFormat="1" ht="12" x14ac:dyDescent="0.2">
      <c r="A273" s="83"/>
      <c r="B273" s="129"/>
      <c r="C273" s="85"/>
    </row>
    <row r="274" spans="1:3" s="84" customFormat="1" ht="12" x14ac:dyDescent="0.2">
      <c r="A274" s="83" t="s">
        <v>276</v>
      </c>
      <c r="B274" s="84" t="s">
        <v>204</v>
      </c>
      <c r="C274" s="85">
        <v>29876436</v>
      </c>
    </row>
    <row r="275" spans="1:3" s="84" customFormat="1" ht="12" x14ac:dyDescent="0.2">
      <c r="A275" s="83" t="s">
        <v>277</v>
      </c>
      <c r="B275" s="129" t="s">
        <v>206</v>
      </c>
      <c r="C275" s="85">
        <v>109915061</v>
      </c>
    </row>
    <row r="276" spans="1:3" s="84" customFormat="1" ht="12" x14ac:dyDescent="0.2">
      <c r="A276" s="83" t="s">
        <v>278</v>
      </c>
      <c r="B276" s="129" t="s">
        <v>208</v>
      </c>
      <c r="C276" s="85">
        <v>6000000</v>
      </c>
    </row>
    <row r="277" spans="1:3" ht="11.25" customHeight="1" x14ac:dyDescent="0.2">
      <c r="A277" s="78"/>
      <c r="C277" s="1"/>
    </row>
    <row r="278" spans="1:3" s="27" customFormat="1" x14ac:dyDescent="0.2">
      <c r="A278" s="71" t="s">
        <v>279</v>
      </c>
      <c r="B278" s="82" t="s">
        <v>210</v>
      </c>
      <c r="C278" s="3">
        <f>SUM(C279:C281)</f>
        <v>60948000</v>
      </c>
    </row>
    <row r="279" spans="1:3" s="84" customFormat="1" ht="13.5" customHeight="1" x14ac:dyDescent="0.2">
      <c r="A279" s="83" t="s">
        <v>280</v>
      </c>
      <c r="B279" s="129" t="s">
        <v>212</v>
      </c>
      <c r="C279" s="85">
        <v>15561000</v>
      </c>
    </row>
    <row r="280" spans="1:3" s="84" customFormat="1" ht="12" x14ac:dyDescent="0.2">
      <c r="A280" s="83" t="s">
        <v>281</v>
      </c>
      <c r="B280" s="129" t="s">
        <v>214</v>
      </c>
      <c r="C280" s="85">
        <v>24330000</v>
      </c>
    </row>
    <row r="281" spans="1:3" s="84" customFormat="1" ht="12" x14ac:dyDescent="0.2">
      <c r="A281" s="83" t="s">
        <v>282</v>
      </c>
      <c r="B281" s="129" t="s">
        <v>251</v>
      </c>
      <c r="C281" s="85">
        <v>21057000</v>
      </c>
    </row>
    <row r="282" spans="1:3" s="84" customFormat="1" ht="9.75" customHeight="1" x14ac:dyDescent="0.2">
      <c r="A282" s="83"/>
      <c r="B282" s="129"/>
      <c r="C282" s="85"/>
    </row>
    <row r="283" spans="1:3" s="27" customFormat="1" x14ac:dyDescent="0.2">
      <c r="A283" s="71" t="s">
        <v>283</v>
      </c>
      <c r="B283" s="27" t="s">
        <v>218</v>
      </c>
      <c r="C283" s="3">
        <f>SUM(C284:C288)</f>
        <v>30969000</v>
      </c>
    </row>
    <row r="284" spans="1:3" s="84" customFormat="1" ht="12" x14ac:dyDescent="0.2">
      <c r="A284" s="83" t="s">
        <v>284</v>
      </c>
      <c r="B284" s="84" t="s">
        <v>220</v>
      </c>
      <c r="C284" s="85">
        <v>1179000</v>
      </c>
    </row>
    <row r="285" spans="1:3" s="84" customFormat="1" ht="12" x14ac:dyDescent="0.2">
      <c r="A285" s="83" t="s">
        <v>285</v>
      </c>
      <c r="B285" s="84" t="s">
        <v>222</v>
      </c>
      <c r="C285" s="85">
        <v>786000</v>
      </c>
    </row>
    <row r="286" spans="1:3" s="84" customFormat="1" ht="12" x14ac:dyDescent="0.2">
      <c r="A286" s="83" t="s">
        <v>286</v>
      </c>
      <c r="B286" s="84" t="s">
        <v>287</v>
      </c>
      <c r="C286" s="85">
        <v>5214000</v>
      </c>
    </row>
    <row r="287" spans="1:3" s="84" customFormat="1" ht="12" x14ac:dyDescent="0.2">
      <c r="A287" s="83" t="s">
        <v>288</v>
      </c>
      <c r="B287" s="129" t="s">
        <v>216</v>
      </c>
      <c r="C287" s="85">
        <v>20652000</v>
      </c>
    </row>
    <row r="288" spans="1:3" s="84" customFormat="1" ht="12" x14ac:dyDescent="0.2">
      <c r="A288" s="83" t="s">
        <v>289</v>
      </c>
      <c r="B288" s="84" t="s">
        <v>227</v>
      </c>
      <c r="C288" s="85">
        <v>3138000</v>
      </c>
    </row>
    <row r="289" spans="1:4" x14ac:dyDescent="0.2">
      <c r="A289" s="71"/>
      <c r="B289" s="72"/>
      <c r="C289" s="3"/>
    </row>
    <row r="290" spans="1:4" ht="15.75" customHeight="1" x14ac:dyDescent="0.2">
      <c r="A290" s="75" t="s">
        <v>290</v>
      </c>
      <c r="B290" s="76" t="s">
        <v>291</v>
      </c>
      <c r="C290" s="149">
        <f>+C292+C412</f>
        <v>1322170981</v>
      </c>
    </row>
    <row r="291" spans="1:4" x14ac:dyDescent="0.2">
      <c r="A291" s="71"/>
      <c r="B291" s="82"/>
      <c r="C291" s="3"/>
    </row>
    <row r="292" spans="1:4" ht="14.25" customHeight="1" x14ac:dyDescent="0.2">
      <c r="A292" s="71" t="s">
        <v>292</v>
      </c>
      <c r="B292" s="82" t="s">
        <v>293</v>
      </c>
      <c r="C292" s="3">
        <f>+C294+C334+C371</f>
        <v>991628238</v>
      </c>
    </row>
    <row r="293" spans="1:4" ht="9.75" customHeight="1" x14ac:dyDescent="0.2">
      <c r="A293" s="71"/>
      <c r="B293" s="27"/>
      <c r="C293" s="3"/>
      <c r="D293" s="27"/>
    </row>
    <row r="294" spans="1:4" x14ac:dyDescent="0.2">
      <c r="A294" s="71" t="s">
        <v>294</v>
      </c>
      <c r="B294" s="27" t="s">
        <v>295</v>
      </c>
      <c r="C294" s="3">
        <f>+C295+C301+C327+C331</f>
        <v>366459340</v>
      </c>
    </row>
    <row r="295" spans="1:4" s="27" customFormat="1" x14ac:dyDescent="0.2">
      <c r="A295" s="71" t="s">
        <v>296</v>
      </c>
      <c r="B295" s="27" t="s">
        <v>297</v>
      </c>
      <c r="C295" s="3">
        <f>SUM(C296:C299)</f>
        <v>54156113</v>
      </c>
    </row>
    <row r="296" spans="1:4" s="84" customFormat="1" ht="12" x14ac:dyDescent="0.2">
      <c r="A296" s="83" t="s">
        <v>298</v>
      </c>
      <c r="B296" s="84" t="s">
        <v>578</v>
      </c>
      <c r="C296" s="85">
        <f>11128000+1800000-599999</f>
        <v>12328001</v>
      </c>
    </row>
    <row r="297" spans="1:4" s="84" customFormat="1" ht="12" x14ac:dyDescent="0.2">
      <c r="A297" s="83" t="s">
        <v>299</v>
      </c>
      <c r="B297" s="84" t="s">
        <v>300</v>
      </c>
      <c r="C297" s="85">
        <v>19498312</v>
      </c>
    </row>
    <row r="298" spans="1:4" s="84" customFormat="1" ht="12" x14ac:dyDescent="0.2">
      <c r="A298" s="83" t="s">
        <v>301</v>
      </c>
      <c r="B298" s="84" t="s">
        <v>302</v>
      </c>
      <c r="C298" s="85">
        <v>2329800</v>
      </c>
    </row>
    <row r="299" spans="1:4" s="84" customFormat="1" ht="12" x14ac:dyDescent="0.2">
      <c r="A299" s="83" t="s">
        <v>577</v>
      </c>
      <c r="B299" s="134" t="s">
        <v>576</v>
      </c>
      <c r="C299" s="85">
        <v>20000000</v>
      </c>
    </row>
    <row r="300" spans="1:4" x14ac:dyDescent="0.2">
      <c r="A300" s="83"/>
      <c r="B300" s="84"/>
      <c r="C300" s="85"/>
    </row>
    <row r="301" spans="1:4" s="27" customFormat="1" x14ac:dyDescent="0.2">
      <c r="A301" s="71" t="s">
        <v>303</v>
      </c>
      <c r="B301" s="27" t="s">
        <v>304</v>
      </c>
      <c r="C301" s="3">
        <f>SUM(C302:C322)</f>
        <v>279864001</v>
      </c>
    </row>
    <row r="302" spans="1:4" x14ac:dyDescent="0.2">
      <c r="A302" s="83" t="s">
        <v>305</v>
      </c>
      <c r="B302" s="84" t="s">
        <v>306</v>
      </c>
      <c r="C302" s="85">
        <v>4720000</v>
      </c>
    </row>
    <row r="303" spans="1:4" x14ac:dyDescent="0.2">
      <c r="A303" s="83" t="s">
        <v>307</v>
      </c>
      <c r="B303" s="84" t="s">
        <v>579</v>
      </c>
      <c r="C303" s="85">
        <v>23283522</v>
      </c>
    </row>
    <row r="304" spans="1:4" x14ac:dyDescent="0.2">
      <c r="A304" s="83" t="s">
        <v>308</v>
      </c>
      <c r="B304" s="84" t="s">
        <v>309</v>
      </c>
      <c r="C304" s="85">
        <v>800000</v>
      </c>
    </row>
    <row r="305" spans="1:3" x14ac:dyDescent="0.2">
      <c r="A305" s="83" t="s">
        <v>310</v>
      </c>
      <c r="B305" s="84" t="s">
        <v>311</v>
      </c>
      <c r="C305" s="85">
        <f>13719200</f>
        <v>13719200</v>
      </c>
    </row>
    <row r="306" spans="1:3" x14ac:dyDescent="0.2">
      <c r="A306" s="83" t="s">
        <v>312</v>
      </c>
      <c r="B306" s="84" t="s">
        <v>33</v>
      </c>
      <c r="C306" s="85">
        <v>34920332</v>
      </c>
    </row>
    <row r="307" spans="1:3" x14ac:dyDescent="0.2">
      <c r="A307" s="83" t="s">
        <v>313</v>
      </c>
      <c r="B307" s="84" t="s">
        <v>314</v>
      </c>
      <c r="C307" s="85">
        <v>26871473</v>
      </c>
    </row>
    <row r="308" spans="1:3" x14ac:dyDescent="0.2">
      <c r="A308" s="83" t="s">
        <v>315</v>
      </c>
      <c r="B308" s="84" t="s">
        <v>316</v>
      </c>
      <c r="C308" s="85">
        <v>19070286</v>
      </c>
    </row>
    <row r="309" spans="1:3" x14ac:dyDescent="0.2">
      <c r="A309" s="83" t="s">
        <v>317</v>
      </c>
      <c r="B309" s="84" t="s">
        <v>318</v>
      </c>
      <c r="C309" s="85">
        <v>38275255</v>
      </c>
    </row>
    <row r="310" spans="1:3" x14ac:dyDescent="0.2">
      <c r="A310" s="83" t="s">
        <v>319</v>
      </c>
      <c r="B310" s="84" t="s">
        <v>320</v>
      </c>
      <c r="C310" s="85">
        <v>18344800</v>
      </c>
    </row>
    <row r="311" spans="1:3" x14ac:dyDescent="0.2">
      <c r="A311" s="83" t="s">
        <v>321</v>
      </c>
      <c r="B311" s="84" t="s">
        <v>322</v>
      </c>
      <c r="C311" s="85">
        <v>12320000</v>
      </c>
    </row>
    <row r="312" spans="1:3" x14ac:dyDescent="0.2">
      <c r="A312" s="83" t="s">
        <v>323</v>
      </c>
      <c r="B312" s="84" t="s">
        <v>324</v>
      </c>
      <c r="C312" s="85">
        <v>29435268</v>
      </c>
    </row>
    <row r="313" spans="1:3" x14ac:dyDescent="0.2">
      <c r="A313" s="83" t="s">
        <v>325</v>
      </c>
      <c r="B313" s="84" t="s">
        <v>326</v>
      </c>
      <c r="C313" s="85">
        <v>13719200</v>
      </c>
    </row>
    <row r="314" spans="1:3" x14ac:dyDescent="0.2">
      <c r="A314" s="83" t="s">
        <v>327</v>
      </c>
      <c r="B314" s="84" t="s">
        <v>328</v>
      </c>
      <c r="C314" s="85">
        <v>2666115</v>
      </c>
    </row>
    <row r="315" spans="1:3" x14ac:dyDescent="0.2">
      <c r="A315" s="83" t="s">
        <v>329</v>
      </c>
      <c r="B315" s="84" t="s">
        <v>330</v>
      </c>
      <c r="C315" s="85">
        <v>6000000</v>
      </c>
    </row>
    <row r="316" spans="1:3" x14ac:dyDescent="0.2">
      <c r="A316" s="83" t="s">
        <v>331</v>
      </c>
      <c r="B316" s="84" t="s">
        <v>332</v>
      </c>
      <c r="C316" s="85">
        <v>17520000</v>
      </c>
    </row>
    <row r="317" spans="1:3" x14ac:dyDescent="0.2">
      <c r="A317" s="83" t="s">
        <v>333</v>
      </c>
      <c r="B317" s="84" t="s">
        <v>334</v>
      </c>
      <c r="C317" s="85">
        <v>2800000</v>
      </c>
    </row>
    <row r="318" spans="1:3" x14ac:dyDescent="0.2">
      <c r="A318" s="83" t="s">
        <v>335</v>
      </c>
      <c r="B318" s="84" t="s">
        <v>336</v>
      </c>
      <c r="C318" s="85">
        <v>200000</v>
      </c>
    </row>
    <row r="319" spans="1:3" x14ac:dyDescent="0.2">
      <c r="A319" s="83" t="s">
        <v>337</v>
      </c>
      <c r="B319" s="87" t="s">
        <v>338</v>
      </c>
      <c r="C319" s="85">
        <v>1000000</v>
      </c>
    </row>
    <row r="320" spans="1:3" x14ac:dyDescent="0.2">
      <c r="A320" s="83" t="s">
        <v>339</v>
      </c>
      <c r="B320" s="87" t="s">
        <v>340</v>
      </c>
      <c r="C320" s="85">
        <v>559200</v>
      </c>
    </row>
    <row r="321" spans="1:9" x14ac:dyDescent="0.2">
      <c r="A321" s="83" t="s">
        <v>341</v>
      </c>
      <c r="B321" s="87" t="s">
        <v>342</v>
      </c>
      <c r="C321" s="85">
        <v>3639350</v>
      </c>
    </row>
    <row r="322" spans="1:9" s="84" customFormat="1" ht="15" x14ac:dyDescent="0.25">
      <c r="A322" s="83" t="s">
        <v>582</v>
      </c>
      <c r="B322" s="129" t="s">
        <v>583</v>
      </c>
      <c r="C322" s="85">
        <v>10000000</v>
      </c>
      <c r="D322" s="16"/>
      <c r="I322" s="182"/>
    </row>
    <row r="323" spans="1:9" ht="14.25" customHeight="1" x14ac:dyDescent="0.2">
      <c r="A323" s="83"/>
      <c r="B323" s="87"/>
      <c r="C323" s="85"/>
    </row>
    <row r="324" spans="1:9" ht="15" customHeight="1" x14ac:dyDescent="0.2">
      <c r="A324" s="23" t="s">
        <v>68</v>
      </c>
      <c r="B324" s="24" t="s">
        <v>69</v>
      </c>
      <c r="C324" s="80" t="s">
        <v>70</v>
      </c>
    </row>
    <row r="325" spans="1:9" ht="12.75" customHeight="1" x14ac:dyDescent="0.2">
      <c r="A325" s="25"/>
      <c r="B325" s="26"/>
      <c r="C325" s="81" t="s">
        <v>71</v>
      </c>
    </row>
    <row r="326" spans="1:9" ht="14.25" customHeight="1" x14ac:dyDescent="0.2">
      <c r="A326" s="83"/>
      <c r="B326" s="87"/>
      <c r="C326" s="85"/>
    </row>
    <row r="327" spans="1:9" s="27" customFormat="1" ht="12.75" customHeight="1" x14ac:dyDescent="0.2">
      <c r="A327" s="71" t="s">
        <v>343</v>
      </c>
      <c r="B327" s="27" t="s">
        <v>344</v>
      </c>
      <c r="C327" s="3">
        <f>+C328+C329</f>
        <v>31239226</v>
      </c>
    </row>
    <row r="328" spans="1:9" ht="13.5" customHeight="1" x14ac:dyDescent="0.2">
      <c r="A328" s="83" t="s">
        <v>345</v>
      </c>
      <c r="B328" s="88" t="s">
        <v>346</v>
      </c>
      <c r="C328" s="85">
        <v>23919226</v>
      </c>
    </row>
    <row r="329" spans="1:9" ht="13.5" customHeight="1" x14ac:dyDescent="0.2">
      <c r="A329" s="83" t="s">
        <v>347</v>
      </c>
      <c r="B329" s="88" t="s">
        <v>348</v>
      </c>
      <c r="C329" s="85">
        <v>7320000</v>
      </c>
    </row>
    <row r="330" spans="1:9" x14ac:dyDescent="0.2">
      <c r="A330" s="83"/>
      <c r="B330" s="88"/>
      <c r="C330" s="89"/>
    </row>
    <row r="331" spans="1:9" s="27" customFormat="1" x14ac:dyDescent="0.2">
      <c r="A331" s="71" t="s">
        <v>349</v>
      </c>
      <c r="B331" s="27" t="s">
        <v>350</v>
      </c>
      <c r="C331" s="3">
        <f>+C332</f>
        <v>1200000</v>
      </c>
    </row>
    <row r="332" spans="1:9" s="84" customFormat="1" ht="12" x14ac:dyDescent="0.2">
      <c r="A332" s="83" t="s">
        <v>351</v>
      </c>
      <c r="B332" s="88" t="s">
        <v>352</v>
      </c>
      <c r="C332" s="89">
        <f>+'[1]PLAN FINANCIERO 2013'!$D$171</f>
        <v>1200000</v>
      </c>
    </row>
    <row r="333" spans="1:9" x14ac:dyDescent="0.2">
      <c r="A333" s="78"/>
      <c r="B333" s="90"/>
      <c r="C333" s="91"/>
    </row>
    <row r="334" spans="1:9" ht="15.75" customHeight="1" x14ac:dyDescent="0.2">
      <c r="A334" s="71" t="s">
        <v>353</v>
      </c>
      <c r="B334" s="27" t="s">
        <v>354</v>
      </c>
      <c r="C334" s="3">
        <f>+C335+C341+C364+C368</f>
        <v>330970161</v>
      </c>
    </row>
    <row r="335" spans="1:9" s="27" customFormat="1" x14ac:dyDescent="0.2">
      <c r="A335" s="130" t="s">
        <v>355</v>
      </c>
      <c r="B335" s="133" t="s">
        <v>297</v>
      </c>
      <c r="C335" s="132">
        <f>SUM(C336:C339)</f>
        <v>40467084</v>
      </c>
    </row>
    <row r="336" spans="1:9" s="84" customFormat="1" ht="12" x14ac:dyDescent="0.2">
      <c r="A336" s="83" t="s">
        <v>356</v>
      </c>
      <c r="B336" s="84" t="s">
        <v>578</v>
      </c>
      <c r="C336" s="85">
        <v>8346000</v>
      </c>
    </row>
    <row r="337" spans="1:3" s="84" customFormat="1" ht="12" x14ac:dyDescent="0.2">
      <c r="A337" s="83" t="s">
        <v>357</v>
      </c>
      <c r="B337" s="84" t="s">
        <v>300</v>
      </c>
      <c r="C337" s="85">
        <v>15373734</v>
      </c>
    </row>
    <row r="338" spans="1:3" s="84" customFormat="1" ht="12" x14ac:dyDescent="0.2">
      <c r="A338" s="83" t="s">
        <v>358</v>
      </c>
      <c r="B338" s="84" t="s">
        <v>302</v>
      </c>
      <c r="C338" s="85">
        <v>1747350</v>
      </c>
    </row>
    <row r="339" spans="1:3" s="84" customFormat="1" ht="12" x14ac:dyDescent="0.2">
      <c r="A339" s="83" t="s">
        <v>581</v>
      </c>
      <c r="B339" s="134" t="s">
        <v>576</v>
      </c>
      <c r="C339" s="85">
        <v>15000000</v>
      </c>
    </row>
    <row r="340" spans="1:3" x14ac:dyDescent="0.2">
      <c r="A340" s="83"/>
      <c r="B340" s="134"/>
      <c r="C340" s="85"/>
    </row>
    <row r="341" spans="1:3" s="27" customFormat="1" x14ac:dyDescent="0.2">
      <c r="A341" s="71" t="s">
        <v>359</v>
      </c>
      <c r="B341" s="27" t="s">
        <v>304</v>
      </c>
      <c r="C341" s="3">
        <f>SUM(C342:C362)</f>
        <v>209947999</v>
      </c>
    </row>
    <row r="342" spans="1:3" x14ac:dyDescent="0.2">
      <c r="A342" s="83" t="s">
        <v>360</v>
      </c>
      <c r="B342" s="84" t="s">
        <v>306</v>
      </c>
      <c r="C342" s="85">
        <v>3540000</v>
      </c>
    </row>
    <row r="343" spans="1:3" x14ac:dyDescent="0.2">
      <c r="A343" s="83" t="s">
        <v>361</v>
      </c>
      <c r="B343" s="84" t="s">
        <v>579</v>
      </c>
      <c r="C343" s="85">
        <v>17462641</v>
      </c>
    </row>
    <row r="344" spans="1:3" x14ac:dyDescent="0.2">
      <c r="A344" s="83" t="s">
        <v>362</v>
      </c>
      <c r="B344" s="84" t="s">
        <v>309</v>
      </c>
      <c r="C344" s="85">
        <v>600000</v>
      </c>
    </row>
    <row r="345" spans="1:3" x14ac:dyDescent="0.2">
      <c r="A345" s="83" t="s">
        <v>363</v>
      </c>
      <c r="B345" s="84" t="s">
        <v>311</v>
      </c>
      <c r="C345" s="85">
        <v>10289400</v>
      </c>
    </row>
    <row r="346" spans="1:3" x14ac:dyDescent="0.2">
      <c r="A346" s="83" t="s">
        <v>364</v>
      </c>
      <c r="B346" s="84" t="s">
        <v>33</v>
      </c>
      <c r="C346" s="85">
        <v>26190248</v>
      </c>
    </row>
    <row r="347" spans="1:3" x14ac:dyDescent="0.2">
      <c r="A347" s="83" t="s">
        <v>365</v>
      </c>
      <c r="B347" s="84" t="s">
        <v>314</v>
      </c>
      <c r="C347" s="85">
        <v>20153605</v>
      </c>
    </row>
    <row r="348" spans="1:3" x14ac:dyDescent="0.2">
      <c r="A348" s="83" t="s">
        <v>366</v>
      </c>
      <c r="B348" s="84" t="s">
        <v>316</v>
      </c>
      <c r="C348" s="85">
        <v>14302714</v>
      </c>
    </row>
    <row r="349" spans="1:3" x14ac:dyDescent="0.2">
      <c r="A349" s="83" t="s">
        <v>367</v>
      </c>
      <c r="B349" s="84" t="s">
        <v>318</v>
      </c>
      <c r="C349" s="85">
        <v>28706441</v>
      </c>
    </row>
    <row r="350" spans="1:3" x14ac:dyDescent="0.2">
      <c r="A350" s="83" t="s">
        <v>368</v>
      </c>
      <c r="B350" s="84" t="s">
        <v>320</v>
      </c>
      <c r="C350" s="85">
        <v>13758600</v>
      </c>
    </row>
    <row r="351" spans="1:3" x14ac:dyDescent="0.2">
      <c r="A351" s="83" t="s">
        <v>369</v>
      </c>
      <c r="B351" s="84" t="s">
        <v>322</v>
      </c>
      <c r="C351" s="85">
        <v>9240000</v>
      </c>
    </row>
    <row r="352" spans="1:3" x14ac:dyDescent="0.2">
      <c r="A352" s="83" t="s">
        <v>370</v>
      </c>
      <c r="B352" s="84" t="s">
        <v>324</v>
      </c>
      <c r="C352" s="85">
        <v>22076451</v>
      </c>
    </row>
    <row r="353" spans="1:3" x14ac:dyDescent="0.2">
      <c r="A353" s="83" t="s">
        <v>371</v>
      </c>
      <c r="B353" s="84" t="s">
        <v>326</v>
      </c>
      <c r="C353" s="85">
        <v>10289400</v>
      </c>
    </row>
    <row r="354" spans="1:3" x14ac:dyDescent="0.2">
      <c r="A354" s="83" t="s">
        <v>372</v>
      </c>
      <c r="B354" s="84" t="s">
        <v>328</v>
      </c>
      <c r="C354" s="85">
        <v>1999586</v>
      </c>
    </row>
    <row r="355" spans="1:3" x14ac:dyDescent="0.2">
      <c r="A355" s="83" t="s">
        <v>373</v>
      </c>
      <c r="B355" s="84" t="s">
        <v>330</v>
      </c>
      <c r="C355" s="85">
        <v>4500000</v>
      </c>
    </row>
    <row r="356" spans="1:3" x14ac:dyDescent="0.2">
      <c r="A356" s="83" t="s">
        <v>374</v>
      </c>
      <c r="B356" s="84" t="s">
        <v>332</v>
      </c>
      <c r="C356" s="85">
        <v>13140000</v>
      </c>
    </row>
    <row r="357" spans="1:3" x14ac:dyDescent="0.2">
      <c r="A357" s="83" t="s">
        <v>375</v>
      </c>
      <c r="B357" s="84" t="s">
        <v>334</v>
      </c>
      <c r="C357" s="85">
        <v>2100000</v>
      </c>
    </row>
    <row r="358" spans="1:3" x14ac:dyDescent="0.2">
      <c r="A358" s="83" t="s">
        <v>376</v>
      </c>
      <c r="B358" s="84" t="s">
        <v>336</v>
      </c>
      <c r="C358" s="85">
        <v>200000</v>
      </c>
    </row>
    <row r="359" spans="1:3" x14ac:dyDescent="0.2">
      <c r="A359" s="83" t="s">
        <v>377</v>
      </c>
      <c r="B359" s="87" t="s">
        <v>338</v>
      </c>
      <c r="C359" s="85">
        <v>750000</v>
      </c>
    </row>
    <row r="360" spans="1:3" x14ac:dyDescent="0.2">
      <c r="A360" s="83" t="s">
        <v>378</v>
      </c>
      <c r="B360" s="87" t="s">
        <v>340</v>
      </c>
      <c r="C360" s="85">
        <v>419400</v>
      </c>
    </row>
    <row r="361" spans="1:3" x14ac:dyDescent="0.2">
      <c r="A361" s="83" t="s">
        <v>379</v>
      </c>
      <c r="B361" s="87" t="s">
        <v>342</v>
      </c>
      <c r="C361" s="85">
        <v>2729513</v>
      </c>
    </row>
    <row r="362" spans="1:3" s="84" customFormat="1" ht="12" x14ac:dyDescent="0.2">
      <c r="A362" s="83" t="s">
        <v>584</v>
      </c>
      <c r="B362" s="129" t="s">
        <v>583</v>
      </c>
      <c r="C362" s="85">
        <v>7500000</v>
      </c>
    </row>
    <row r="363" spans="1:3" x14ac:dyDescent="0.2">
      <c r="A363" s="83"/>
      <c r="B363" s="129"/>
      <c r="C363" s="85"/>
    </row>
    <row r="364" spans="1:3" s="27" customFormat="1" x14ac:dyDescent="0.2">
      <c r="A364" s="71" t="s">
        <v>380</v>
      </c>
      <c r="B364" s="27" t="s">
        <v>344</v>
      </c>
      <c r="C364" s="3">
        <f>+C365+C366</f>
        <v>79655078</v>
      </c>
    </row>
    <row r="365" spans="1:3" x14ac:dyDescent="0.2">
      <c r="A365" s="83" t="s">
        <v>381</v>
      </c>
      <c r="B365" s="88" t="s">
        <v>382</v>
      </c>
      <c r="C365" s="16">
        <v>74165078</v>
      </c>
    </row>
    <row r="366" spans="1:3" x14ac:dyDescent="0.2">
      <c r="A366" s="83" t="s">
        <v>383</v>
      </c>
      <c r="B366" s="88" t="s">
        <v>348</v>
      </c>
      <c r="C366" s="85">
        <v>5490000</v>
      </c>
    </row>
    <row r="367" spans="1:3" x14ac:dyDescent="0.2">
      <c r="A367" s="83"/>
      <c r="B367" s="88"/>
      <c r="C367" s="89"/>
    </row>
    <row r="368" spans="1:3" s="27" customFormat="1" x14ac:dyDescent="0.2">
      <c r="A368" s="71" t="s">
        <v>384</v>
      </c>
      <c r="B368" s="27" t="s">
        <v>350</v>
      </c>
      <c r="C368" s="3">
        <f>+C369</f>
        <v>900000</v>
      </c>
    </row>
    <row r="369" spans="1:5" x14ac:dyDescent="0.2">
      <c r="A369" s="78" t="s">
        <v>385</v>
      </c>
      <c r="B369" s="90" t="s">
        <v>352</v>
      </c>
      <c r="C369" s="91">
        <f>+'[1]PLAN FINANCIERO 2013'!$E$171</f>
        <v>900000</v>
      </c>
    </row>
    <row r="370" spans="1:5" ht="9" customHeight="1" x14ac:dyDescent="0.2">
      <c r="A370" s="78"/>
      <c r="B370" s="90"/>
      <c r="C370" s="91"/>
    </row>
    <row r="371" spans="1:5" ht="14.25" customHeight="1" x14ac:dyDescent="0.2">
      <c r="A371" s="71" t="s">
        <v>386</v>
      </c>
      <c r="B371" s="27" t="s">
        <v>260</v>
      </c>
      <c r="C371" s="3">
        <f>+C372+C382+C405+C409</f>
        <v>294198737</v>
      </c>
    </row>
    <row r="372" spans="1:5" s="27" customFormat="1" ht="15" x14ac:dyDescent="0.25">
      <c r="A372" s="71" t="s">
        <v>387</v>
      </c>
      <c r="B372" s="27" t="s">
        <v>297</v>
      </c>
      <c r="C372" s="3">
        <f>SUM(C373:C380)</f>
        <v>40467084</v>
      </c>
      <c r="E372" s="191"/>
    </row>
    <row r="373" spans="1:5" s="84" customFormat="1" ht="14.25" customHeight="1" x14ac:dyDescent="0.25">
      <c r="A373" s="83" t="s">
        <v>388</v>
      </c>
      <c r="B373" s="84" t="s">
        <v>578</v>
      </c>
      <c r="C373" s="85">
        <v>8346000</v>
      </c>
      <c r="E373" s="191"/>
    </row>
    <row r="374" spans="1:5" s="84" customFormat="1" ht="13.5" customHeight="1" x14ac:dyDescent="0.2">
      <c r="A374" s="83" t="s">
        <v>389</v>
      </c>
      <c r="B374" s="84" t="s">
        <v>300</v>
      </c>
      <c r="C374" s="85">
        <v>15373734</v>
      </c>
    </row>
    <row r="376" spans="1:5" ht="18" customHeight="1" x14ac:dyDescent="0.2">
      <c r="A376" s="23" t="s">
        <v>68</v>
      </c>
      <c r="B376" s="24" t="s">
        <v>69</v>
      </c>
      <c r="C376" s="80" t="s">
        <v>70</v>
      </c>
    </row>
    <row r="377" spans="1:5" ht="18" customHeight="1" x14ac:dyDescent="0.2">
      <c r="A377" s="25"/>
      <c r="B377" s="26"/>
      <c r="C377" s="81" t="s">
        <v>71</v>
      </c>
    </row>
    <row r="378" spans="1:5" x14ac:dyDescent="0.2">
      <c r="A378" s="78"/>
      <c r="B378" s="134"/>
      <c r="C378" s="1"/>
    </row>
    <row r="379" spans="1:5" s="84" customFormat="1" ht="12" x14ac:dyDescent="0.2">
      <c r="A379" s="83" t="s">
        <v>390</v>
      </c>
      <c r="B379" s="84" t="s">
        <v>302</v>
      </c>
      <c r="C379" s="85">
        <v>1747350</v>
      </c>
    </row>
    <row r="380" spans="1:5" s="84" customFormat="1" ht="12" x14ac:dyDescent="0.2">
      <c r="A380" s="83" t="s">
        <v>580</v>
      </c>
      <c r="B380" s="134" t="s">
        <v>576</v>
      </c>
      <c r="C380" s="85">
        <v>15000000</v>
      </c>
    </row>
    <row r="381" spans="1:5" ht="9.75" customHeight="1" x14ac:dyDescent="0.2">
      <c r="A381" s="78"/>
      <c r="B381" s="134"/>
      <c r="C381" s="1"/>
    </row>
    <row r="382" spans="1:5" s="27" customFormat="1" x14ac:dyDescent="0.2">
      <c r="A382" s="71" t="s">
        <v>391</v>
      </c>
      <c r="B382" s="27" t="s">
        <v>304</v>
      </c>
      <c r="C382" s="3">
        <f>SUM(C383:C403)</f>
        <v>203548266</v>
      </c>
    </row>
    <row r="383" spans="1:5" s="84" customFormat="1" x14ac:dyDescent="0.2">
      <c r="A383" s="83" t="s">
        <v>392</v>
      </c>
      <c r="B383" s="84" t="s">
        <v>306</v>
      </c>
      <c r="C383" s="85">
        <v>3540000</v>
      </c>
      <c r="E383" s="192"/>
    </row>
    <row r="384" spans="1:5" s="84" customFormat="1" x14ac:dyDescent="0.2">
      <c r="A384" s="83" t="s">
        <v>393</v>
      </c>
      <c r="B384" s="84" t="s">
        <v>579</v>
      </c>
      <c r="C384" s="85">
        <v>17462641</v>
      </c>
      <c r="E384" s="192"/>
    </row>
    <row r="385" spans="1:5" s="84" customFormat="1" x14ac:dyDescent="0.2">
      <c r="A385" s="83" t="s">
        <v>394</v>
      </c>
      <c r="B385" s="84" t="s">
        <v>309</v>
      </c>
      <c r="C385" s="85">
        <v>600000</v>
      </c>
      <c r="E385" s="192"/>
    </row>
    <row r="386" spans="1:5" s="84" customFormat="1" x14ac:dyDescent="0.2">
      <c r="A386" s="83" t="s">
        <v>395</v>
      </c>
      <c r="B386" s="84" t="s">
        <v>311</v>
      </c>
      <c r="C386" s="85">
        <f>7789400+1500000</f>
        <v>9289400</v>
      </c>
      <c r="E386" s="192"/>
    </row>
    <row r="387" spans="1:5" s="84" customFormat="1" x14ac:dyDescent="0.2">
      <c r="A387" s="83" t="s">
        <v>396</v>
      </c>
      <c r="B387" s="84" t="s">
        <v>33</v>
      </c>
      <c r="C387" s="85">
        <v>26190248</v>
      </c>
      <c r="E387" s="192"/>
    </row>
    <row r="388" spans="1:5" s="84" customFormat="1" x14ac:dyDescent="0.2">
      <c r="A388" s="83" t="s">
        <v>397</v>
      </c>
      <c r="B388" s="84" t="s">
        <v>314</v>
      </c>
      <c r="C388" s="85">
        <v>20153605</v>
      </c>
      <c r="E388" s="192"/>
    </row>
    <row r="389" spans="1:5" s="84" customFormat="1" x14ac:dyDescent="0.2">
      <c r="A389" s="83" t="s">
        <v>398</v>
      </c>
      <c r="B389" s="84" t="s">
        <v>316</v>
      </c>
      <c r="C389" s="85">
        <v>18402979</v>
      </c>
      <c r="E389" s="192"/>
    </row>
    <row r="390" spans="1:5" s="84" customFormat="1" x14ac:dyDescent="0.2">
      <c r="A390" s="83" t="s">
        <v>399</v>
      </c>
      <c r="B390" s="84" t="s">
        <v>318</v>
      </c>
      <c r="C390" s="85">
        <v>26706441</v>
      </c>
      <c r="E390" s="192"/>
    </row>
    <row r="391" spans="1:5" s="84" customFormat="1" x14ac:dyDescent="0.2">
      <c r="A391" s="83" t="s">
        <v>400</v>
      </c>
      <c r="B391" s="84" t="s">
        <v>320</v>
      </c>
      <c r="C391" s="85">
        <v>11258600</v>
      </c>
      <c r="E391" s="192"/>
    </row>
    <row r="392" spans="1:5" s="84" customFormat="1" x14ac:dyDescent="0.2">
      <c r="A392" s="83" t="s">
        <v>401</v>
      </c>
      <c r="B392" s="84" t="s">
        <v>322</v>
      </c>
      <c r="C392" s="85">
        <v>9240000</v>
      </c>
      <c r="E392" s="192"/>
    </row>
    <row r="393" spans="1:5" s="84" customFormat="1" x14ac:dyDescent="0.2">
      <c r="A393" s="83" t="s">
        <v>402</v>
      </c>
      <c r="B393" s="84" t="s">
        <v>324</v>
      </c>
      <c r="C393" s="85">
        <v>20216452</v>
      </c>
      <c r="E393" s="192"/>
    </row>
    <row r="394" spans="1:5" s="84" customFormat="1" x14ac:dyDescent="0.2">
      <c r="A394" s="83" t="s">
        <v>403</v>
      </c>
      <c r="B394" s="84" t="s">
        <v>326</v>
      </c>
      <c r="C394" s="85">
        <v>10289400</v>
      </c>
      <c r="E394" s="192"/>
    </row>
    <row r="395" spans="1:5" s="84" customFormat="1" x14ac:dyDescent="0.2">
      <c r="A395" s="83" t="s">
        <v>404</v>
      </c>
      <c r="B395" s="84" t="s">
        <v>328</v>
      </c>
      <c r="C395" s="85">
        <v>1999587</v>
      </c>
      <c r="E395" s="192"/>
    </row>
    <row r="396" spans="1:5" s="84" customFormat="1" x14ac:dyDescent="0.2">
      <c r="A396" s="83" t="s">
        <v>405</v>
      </c>
      <c r="B396" s="84" t="s">
        <v>330</v>
      </c>
      <c r="C396" s="85">
        <v>4500000</v>
      </c>
      <c r="E396" s="192"/>
    </row>
    <row r="397" spans="1:5" s="84" customFormat="1" x14ac:dyDescent="0.2">
      <c r="A397" s="83" t="s">
        <v>406</v>
      </c>
      <c r="B397" s="84" t="s">
        <v>332</v>
      </c>
      <c r="C397" s="85">
        <v>10000000</v>
      </c>
      <c r="E397" s="192"/>
    </row>
    <row r="398" spans="1:5" s="84" customFormat="1" x14ac:dyDescent="0.2">
      <c r="A398" s="83" t="s">
        <v>407</v>
      </c>
      <c r="B398" s="84" t="s">
        <v>334</v>
      </c>
      <c r="C398" s="85">
        <v>2100000</v>
      </c>
      <c r="E398" s="192"/>
    </row>
    <row r="399" spans="1:5" s="84" customFormat="1" x14ac:dyDescent="0.2">
      <c r="A399" s="83" t="s">
        <v>408</v>
      </c>
      <c r="B399" s="84" t="s">
        <v>336</v>
      </c>
      <c r="C399" s="85">
        <v>200000</v>
      </c>
      <c r="E399" s="192"/>
    </row>
    <row r="400" spans="1:5" s="84" customFormat="1" x14ac:dyDescent="0.2">
      <c r="A400" s="83" t="s">
        <v>409</v>
      </c>
      <c r="B400" s="87" t="s">
        <v>338</v>
      </c>
      <c r="C400" s="85">
        <v>750000</v>
      </c>
      <c r="E400" s="192"/>
    </row>
    <row r="401" spans="1:5" s="84" customFormat="1" x14ac:dyDescent="0.2">
      <c r="A401" s="83" t="s">
        <v>410</v>
      </c>
      <c r="B401" s="87" t="s">
        <v>340</v>
      </c>
      <c r="C401" s="85">
        <v>419400</v>
      </c>
      <c r="E401" s="192"/>
    </row>
    <row r="402" spans="1:5" s="84" customFormat="1" x14ac:dyDescent="0.2">
      <c r="A402" s="83" t="s">
        <v>411</v>
      </c>
      <c r="B402" s="87" t="s">
        <v>342</v>
      </c>
      <c r="C402" s="85">
        <v>2729513</v>
      </c>
      <c r="E402" s="192"/>
    </row>
    <row r="403" spans="1:5" s="84" customFormat="1" x14ac:dyDescent="0.2">
      <c r="A403" s="83" t="s">
        <v>585</v>
      </c>
      <c r="B403" s="129" t="s">
        <v>583</v>
      </c>
      <c r="C403" s="85">
        <v>7500000</v>
      </c>
      <c r="E403" s="192"/>
    </row>
    <row r="404" spans="1:5" x14ac:dyDescent="0.2">
      <c r="A404" s="83"/>
      <c r="B404" s="129"/>
      <c r="C404" s="1"/>
    </row>
    <row r="405" spans="1:5" s="27" customFormat="1" ht="13.5" customHeight="1" x14ac:dyDescent="0.2">
      <c r="A405" s="71" t="s">
        <v>412</v>
      </c>
      <c r="B405" s="27" t="s">
        <v>344</v>
      </c>
      <c r="C405" s="3">
        <f>+C406+C407</f>
        <v>49283387</v>
      </c>
    </row>
    <row r="406" spans="1:5" s="84" customFormat="1" x14ac:dyDescent="0.2">
      <c r="A406" s="83" t="s">
        <v>413</v>
      </c>
      <c r="B406" s="88" t="s">
        <v>382</v>
      </c>
      <c r="C406" s="16">
        <v>43793387</v>
      </c>
    </row>
    <row r="407" spans="1:5" s="84" customFormat="1" ht="12" x14ac:dyDescent="0.2">
      <c r="A407" s="83" t="s">
        <v>414</v>
      </c>
      <c r="B407" s="88" t="s">
        <v>348</v>
      </c>
      <c r="C407" s="85">
        <v>5490000</v>
      </c>
    </row>
    <row r="408" spans="1:5" x14ac:dyDescent="0.2">
      <c r="A408" s="78"/>
      <c r="B408" s="90"/>
      <c r="C408" s="91"/>
    </row>
    <row r="409" spans="1:5" s="27" customFormat="1" ht="13.5" customHeight="1" x14ac:dyDescent="0.2">
      <c r="A409" s="71" t="s">
        <v>415</v>
      </c>
      <c r="B409" s="27" t="s">
        <v>350</v>
      </c>
      <c r="C409" s="3">
        <f>+C410</f>
        <v>900000</v>
      </c>
    </row>
    <row r="410" spans="1:5" s="84" customFormat="1" ht="12" x14ac:dyDescent="0.2">
      <c r="A410" s="83" t="s">
        <v>416</v>
      </c>
      <c r="B410" s="88" t="s">
        <v>352</v>
      </c>
      <c r="C410" s="89">
        <v>900000</v>
      </c>
    </row>
    <row r="411" spans="1:5" x14ac:dyDescent="0.2">
      <c r="A411" s="78"/>
      <c r="B411" s="90"/>
      <c r="C411" s="91"/>
    </row>
    <row r="412" spans="1:5" ht="15" customHeight="1" x14ac:dyDescent="0.2">
      <c r="A412" s="71" t="s">
        <v>417</v>
      </c>
      <c r="B412" s="82" t="s">
        <v>418</v>
      </c>
      <c r="C412" s="3">
        <f>+C414+C437+C454</f>
        <v>330542743</v>
      </c>
    </row>
    <row r="413" spans="1:5" ht="9.75" customHeight="1" x14ac:dyDescent="0.2">
      <c r="A413" s="78"/>
      <c r="B413" s="72"/>
      <c r="C413" s="1"/>
    </row>
    <row r="414" spans="1:5" x14ac:dyDescent="0.2">
      <c r="A414" s="71" t="s">
        <v>419</v>
      </c>
      <c r="B414" s="27" t="s">
        <v>295</v>
      </c>
      <c r="C414" s="3">
        <f>+C415+C419</f>
        <v>51619057</v>
      </c>
    </row>
    <row r="415" spans="1:5" s="27" customFormat="1" x14ac:dyDescent="0.2">
      <c r="A415" s="71" t="s">
        <v>420</v>
      </c>
      <c r="B415" s="27" t="s">
        <v>297</v>
      </c>
      <c r="C415" s="3">
        <f>SUM(C416:C417)</f>
        <v>12152859</v>
      </c>
    </row>
    <row r="416" spans="1:5" s="84" customFormat="1" ht="12" x14ac:dyDescent="0.2">
      <c r="A416" s="83" t="s">
        <v>421</v>
      </c>
      <c r="B416" s="84" t="s">
        <v>422</v>
      </c>
      <c r="C416" s="85">
        <v>11352859</v>
      </c>
    </row>
    <row r="417" spans="1:5" s="84" customFormat="1" ht="12" x14ac:dyDescent="0.2">
      <c r="A417" s="83" t="s">
        <v>423</v>
      </c>
      <c r="B417" s="84" t="s">
        <v>424</v>
      </c>
      <c r="C417" s="85">
        <v>800000</v>
      </c>
    </row>
    <row r="418" spans="1:5" ht="8.25" customHeight="1" x14ac:dyDescent="0.2">
      <c r="A418" s="92"/>
      <c r="B418" s="93"/>
      <c r="C418" s="1"/>
    </row>
    <row r="419" spans="1:5" s="27" customFormat="1" x14ac:dyDescent="0.2">
      <c r="A419" s="71" t="s">
        <v>425</v>
      </c>
      <c r="B419" s="27" t="s">
        <v>304</v>
      </c>
      <c r="C419" s="3">
        <f>SUM(C420:C435)</f>
        <v>39466198</v>
      </c>
    </row>
    <row r="420" spans="1:5" s="84" customFormat="1" x14ac:dyDescent="0.2">
      <c r="A420" s="83" t="s">
        <v>426</v>
      </c>
      <c r="B420" s="84" t="s">
        <v>427</v>
      </c>
      <c r="C420" s="85">
        <v>4969726</v>
      </c>
      <c r="E420" s="193"/>
    </row>
    <row r="421" spans="1:5" s="84" customFormat="1" x14ac:dyDescent="0.2">
      <c r="A421" s="83" t="s">
        <v>428</v>
      </c>
      <c r="B421" s="84" t="s">
        <v>429</v>
      </c>
      <c r="C421" s="85">
        <v>300000</v>
      </c>
      <c r="E421" s="193"/>
    </row>
    <row r="422" spans="1:5" s="84" customFormat="1" x14ac:dyDescent="0.2">
      <c r="A422" s="83" t="s">
        <v>430</v>
      </c>
      <c r="B422" s="84" t="s">
        <v>33</v>
      </c>
      <c r="C422" s="85">
        <v>13600000</v>
      </c>
      <c r="E422" s="193"/>
    </row>
    <row r="423" spans="1:5" s="84" customFormat="1" x14ac:dyDescent="0.2">
      <c r="A423" s="83" t="s">
        <v>431</v>
      </c>
      <c r="B423" s="84" t="s">
        <v>316</v>
      </c>
      <c r="C423" s="85">
        <v>3200000</v>
      </c>
      <c r="E423" s="193"/>
    </row>
    <row r="424" spans="1:5" s="84" customFormat="1" x14ac:dyDescent="0.2">
      <c r="A424" s="83" t="s">
        <v>432</v>
      </c>
      <c r="B424" s="84" t="s">
        <v>433</v>
      </c>
      <c r="C424" s="85">
        <v>2500000</v>
      </c>
      <c r="E424" s="193"/>
    </row>
    <row r="425" spans="1:5" s="84" customFormat="1" x14ac:dyDescent="0.2">
      <c r="A425" s="83" t="s">
        <v>434</v>
      </c>
      <c r="B425" s="84" t="s">
        <v>435</v>
      </c>
      <c r="C425" s="85">
        <v>100000</v>
      </c>
      <c r="E425" s="193"/>
    </row>
    <row r="426" spans="1:5" s="84" customFormat="1" x14ac:dyDescent="0.2">
      <c r="A426" s="83" t="s">
        <v>436</v>
      </c>
      <c r="B426" s="84" t="s">
        <v>437</v>
      </c>
      <c r="C426" s="85">
        <v>2969288</v>
      </c>
      <c r="E426" s="193"/>
    </row>
    <row r="428" spans="1:5" ht="13.5" customHeight="1" x14ac:dyDescent="0.2">
      <c r="A428" s="197" t="s">
        <v>68</v>
      </c>
      <c r="B428" s="24" t="s">
        <v>69</v>
      </c>
      <c r="C428" s="198" t="s">
        <v>70</v>
      </c>
      <c r="E428" s="193"/>
    </row>
    <row r="429" spans="1:5" ht="12" customHeight="1" x14ac:dyDescent="0.2">
      <c r="A429" s="199"/>
      <c r="B429" s="26"/>
      <c r="C429" s="200" t="s">
        <v>71</v>
      </c>
      <c r="E429" s="193"/>
    </row>
    <row r="430" spans="1:5" ht="12" customHeight="1" x14ac:dyDescent="0.2">
      <c r="A430" s="179"/>
      <c r="B430" s="14"/>
      <c r="C430" s="148"/>
      <c r="E430" s="193"/>
    </row>
    <row r="431" spans="1:5" s="84" customFormat="1" x14ac:dyDescent="0.2">
      <c r="A431" s="83" t="s">
        <v>438</v>
      </c>
      <c r="B431" s="84" t="s">
        <v>336</v>
      </c>
      <c r="C431" s="85">
        <v>80000</v>
      </c>
      <c r="E431" s="193"/>
    </row>
    <row r="432" spans="1:5" s="84" customFormat="1" ht="12" x14ac:dyDescent="0.2">
      <c r="A432" s="83" t="s">
        <v>439</v>
      </c>
      <c r="B432" s="84" t="s">
        <v>440</v>
      </c>
      <c r="C432" s="85">
        <v>600000</v>
      </c>
    </row>
    <row r="433" spans="1:5" s="84" customFormat="1" ht="12.75" customHeight="1" x14ac:dyDescent="0.2">
      <c r="A433" s="83" t="s">
        <v>441</v>
      </c>
      <c r="B433" s="84" t="s">
        <v>442</v>
      </c>
      <c r="C433" s="85">
        <v>3100000</v>
      </c>
    </row>
    <row r="434" spans="1:5" s="84" customFormat="1" ht="12" x14ac:dyDescent="0.2">
      <c r="A434" s="83" t="s">
        <v>443</v>
      </c>
      <c r="B434" s="84" t="s">
        <v>309</v>
      </c>
      <c r="C434" s="85">
        <v>5967184</v>
      </c>
    </row>
    <row r="435" spans="1:5" s="84" customFormat="1" ht="12" x14ac:dyDescent="0.2">
      <c r="A435" s="83" t="s">
        <v>444</v>
      </c>
      <c r="B435" s="84" t="s">
        <v>342</v>
      </c>
      <c r="C435" s="85">
        <v>2080000</v>
      </c>
    </row>
    <row r="436" spans="1:5" x14ac:dyDescent="0.2">
      <c r="A436" s="78"/>
      <c r="B436" s="90"/>
      <c r="C436" s="91"/>
    </row>
    <row r="437" spans="1:5" x14ac:dyDescent="0.2">
      <c r="A437" s="71" t="s">
        <v>445</v>
      </c>
      <c r="B437" s="27" t="s">
        <v>354</v>
      </c>
      <c r="C437" s="3">
        <f>+C438+C441+C451</f>
        <v>38714293</v>
      </c>
    </row>
    <row r="438" spans="1:5" s="27" customFormat="1" x14ac:dyDescent="0.2">
      <c r="A438" s="71" t="s">
        <v>446</v>
      </c>
      <c r="B438" s="27" t="s">
        <v>297</v>
      </c>
      <c r="C438" s="3">
        <f>SUM(C439:C440)</f>
        <v>8168572</v>
      </c>
    </row>
    <row r="439" spans="1:5" s="84" customFormat="1" ht="12" x14ac:dyDescent="0.2">
      <c r="A439" s="83" t="s">
        <v>447</v>
      </c>
      <c r="B439" s="84" t="s">
        <v>422</v>
      </c>
      <c r="C439" s="85">
        <v>7568572</v>
      </c>
    </row>
    <row r="440" spans="1:5" s="84" customFormat="1" ht="12" x14ac:dyDescent="0.2">
      <c r="A440" s="83" t="s">
        <v>448</v>
      </c>
      <c r="B440" s="84" t="s">
        <v>424</v>
      </c>
      <c r="C440" s="85">
        <v>600000</v>
      </c>
    </row>
    <row r="441" spans="1:5" s="27" customFormat="1" x14ac:dyDescent="0.2">
      <c r="A441" s="71" t="s">
        <v>449</v>
      </c>
      <c r="B441" s="27" t="s">
        <v>304</v>
      </c>
      <c r="C441" s="3">
        <f>SUM(C442:C449)</f>
        <v>9738021</v>
      </c>
    </row>
    <row r="442" spans="1:5" s="84" customFormat="1" x14ac:dyDescent="0.2">
      <c r="A442" s="83" t="s">
        <v>450</v>
      </c>
      <c r="B442" s="84" t="s">
        <v>427</v>
      </c>
      <c r="C442" s="85">
        <v>1446484</v>
      </c>
      <c r="E442" s="194"/>
    </row>
    <row r="443" spans="1:5" s="84" customFormat="1" x14ac:dyDescent="0.2">
      <c r="A443" s="83" t="s">
        <v>451</v>
      </c>
      <c r="B443" s="84" t="s">
        <v>429</v>
      </c>
      <c r="C443" s="85">
        <v>200000</v>
      </c>
      <c r="E443" s="194"/>
    </row>
    <row r="444" spans="1:5" s="84" customFormat="1" x14ac:dyDescent="0.2">
      <c r="A444" s="83" t="s">
        <v>452</v>
      </c>
      <c r="B444" s="84" t="s">
        <v>316</v>
      </c>
      <c r="C444" s="85">
        <v>1000000</v>
      </c>
      <c r="E444" s="194"/>
    </row>
    <row r="445" spans="1:5" s="84" customFormat="1" x14ac:dyDescent="0.2">
      <c r="A445" s="83" t="s">
        <v>453</v>
      </c>
      <c r="B445" s="84" t="s">
        <v>437</v>
      </c>
      <c r="C445" s="85">
        <v>596150</v>
      </c>
      <c r="E445" s="194"/>
    </row>
    <row r="446" spans="1:5" s="84" customFormat="1" x14ac:dyDescent="0.2">
      <c r="A446" s="83" t="s">
        <v>454</v>
      </c>
      <c r="B446" s="84" t="s">
        <v>336</v>
      </c>
      <c r="C446" s="85">
        <v>60000</v>
      </c>
      <c r="E446" s="194"/>
    </row>
    <row r="447" spans="1:5" s="84" customFormat="1" x14ac:dyDescent="0.2">
      <c r="A447" s="83" t="s">
        <v>455</v>
      </c>
      <c r="B447" s="84" t="s">
        <v>440</v>
      </c>
      <c r="C447" s="85">
        <v>400000</v>
      </c>
      <c r="E447" s="194"/>
    </row>
    <row r="448" spans="1:5" s="84" customFormat="1" x14ac:dyDescent="0.2">
      <c r="A448" s="83" t="s">
        <v>456</v>
      </c>
      <c r="B448" s="84" t="s">
        <v>309</v>
      </c>
      <c r="C448" s="85">
        <v>4475387</v>
      </c>
      <c r="E448" s="194"/>
    </row>
    <row r="449" spans="1:5" s="84" customFormat="1" ht="14.25" customHeight="1" x14ac:dyDescent="0.2">
      <c r="A449" s="83" t="s">
        <v>457</v>
      </c>
      <c r="B449" s="84" t="s">
        <v>342</v>
      </c>
      <c r="C449" s="85">
        <v>1560000</v>
      </c>
      <c r="E449" s="194"/>
    </row>
    <row r="450" spans="1:5" ht="11.25" customHeight="1" x14ac:dyDescent="0.2">
      <c r="A450" s="78"/>
      <c r="C450" s="1"/>
    </row>
    <row r="451" spans="1:5" s="27" customFormat="1" ht="12.75" customHeight="1" x14ac:dyDescent="0.2">
      <c r="A451" s="71" t="s">
        <v>458</v>
      </c>
      <c r="B451" s="135" t="s">
        <v>459</v>
      </c>
      <c r="C451" s="3">
        <f>+C452</f>
        <v>20807700</v>
      </c>
    </row>
    <row r="452" spans="1:5" s="84" customFormat="1" ht="12" x14ac:dyDescent="0.2">
      <c r="A452" s="83" t="s">
        <v>460</v>
      </c>
      <c r="B452" s="88" t="s">
        <v>725</v>
      </c>
      <c r="C452" s="195">
        <v>20807700</v>
      </c>
    </row>
    <row r="453" spans="1:5" x14ac:dyDescent="0.2">
      <c r="A453" s="78"/>
      <c r="C453" s="1"/>
    </row>
    <row r="454" spans="1:5" x14ac:dyDescent="0.2">
      <c r="A454" s="71" t="s">
        <v>461</v>
      </c>
      <c r="B454" s="27" t="s">
        <v>260</v>
      </c>
      <c r="C454" s="3">
        <f>+C455+C458</f>
        <v>240209393</v>
      </c>
    </row>
    <row r="455" spans="1:5" s="27" customFormat="1" x14ac:dyDescent="0.2">
      <c r="A455" s="71" t="s">
        <v>462</v>
      </c>
      <c r="B455" s="27" t="s">
        <v>297</v>
      </c>
      <c r="C455" s="3">
        <f>+C456</f>
        <v>600000</v>
      </c>
    </row>
    <row r="456" spans="1:5" s="84" customFormat="1" ht="12" x14ac:dyDescent="0.2">
      <c r="A456" s="83" t="s">
        <v>463</v>
      </c>
      <c r="B456" s="84" t="s">
        <v>424</v>
      </c>
      <c r="C456" s="85">
        <v>600000</v>
      </c>
    </row>
    <row r="457" spans="1:5" ht="9.75" customHeight="1" x14ac:dyDescent="0.2">
      <c r="A457" s="78"/>
      <c r="C457" s="1"/>
    </row>
    <row r="458" spans="1:5" s="27" customFormat="1" x14ac:dyDescent="0.2">
      <c r="A458" s="71" t="s">
        <v>464</v>
      </c>
      <c r="B458" s="27" t="s">
        <v>304</v>
      </c>
      <c r="C458" s="3">
        <f>SUM(C459:C464)</f>
        <v>239609393</v>
      </c>
    </row>
    <row r="459" spans="1:5" s="84" customFormat="1" ht="12.75" customHeight="1" x14ac:dyDescent="0.2">
      <c r="A459" s="83" t="s">
        <v>465</v>
      </c>
      <c r="B459" s="84" t="s">
        <v>316</v>
      </c>
      <c r="C459" s="85">
        <v>1800000</v>
      </c>
    </row>
    <row r="460" spans="1:5" s="84" customFormat="1" ht="12.75" customHeight="1" x14ac:dyDescent="0.2">
      <c r="A460" s="83" t="s">
        <v>466</v>
      </c>
      <c r="B460" s="84" t="s">
        <v>437</v>
      </c>
      <c r="C460" s="85">
        <v>1500000</v>
      </c>
    </row>
    <row r="461" spans="1:5" s="84" customFormat="1" ht="12.75" customHeight="1" x14ac:dyDescent="0.2">
      <c r="A461" s="83" t="s">
        <v>467</v>
      </c>
      <c r="B461" s="129" t="s">
        <v>468</v>
      </c>
      <c r="C461" s="85">
        <v>230214006</v>
      </c>
    </row>
    <row r="462" spans="1:5" s="84" customFormat="1" ht="12.75" customHeight="1" x14ac:dyDescent="0.2">
      <c r="A462" s="83" t="s">
        <v>469</v>
      </c>
      <c r="B462" s="84" t="s">
        <v>336</v>
      </c>
      <c r="C462" s="85">
        <v>60000</v>
      </c>
    </row>
    <row r="463" spans="1:5" s="84" customFormat="1" ht="12.75" customHeight="1" x14ac:dyDescent="0.2">
      <c r="A463" s="83" t="s">
        <v>470</v>
      </c>
      <c r="B463" s="84" t="s">
        <v>309</v>
      </c>
      <c r="C463" s="85">
        <v>4475387</v>
      </c>
    </row>
    <row r="464" spans="1:5" s="84" customFormat="1" ht="12.75" customHeight="1" x14ac:dyDescent="0.2">
      <c r="A464" s="83" t="s">
        <v>471</v>
      </c>
      <c r="B464" s="84" t="s">
        <v>342</v>
      </c>
      <c r="C464" s="85">
        <v>1560000</v>
      </c>
    </row>
    <row r="465" spans="1:5" x14ac:dyDescent="0.2">
      <c r="A465" s="78"/>
      <c r="C465" s="1"/>
    </row>
    <row r="466" spans="1:5" ht="14.25" customHeight="1" x14ac:dyDescent="0.2">
      <c r="A466" s="75" t="s">
        <v>472</v>
      </c>
      <c r="B466" s="95" t="s">
        <v>473</v>
      </c>
      <c r="C466" s="149">
        <f>+C468+C472</f>
        <v>63303500</v>
      </c>
    </row>
    <row r="467" spans="1:5" x14ac:dyDescent="0.2">
      <c r="A467" s="71"/>
      <c r="B467" s="27"/>
      <c r="C467" s="1"/>
    </row>
    <row r="468" spans="1:5" x14ac:dyDescent="0.2">
      <c r="A468" s="71" t="s">
        <v>474</v>
      </c>
      <c r="B468" s="27" t="s">
        <v>475</v>
      </c>
      <c r="C468" s="3">
        <f>+C469</f>
        <v>13303500</v>
      </c>
    </row>
    <row r="469" spans="1:5" ht="15" x14ac:dyDescent="0.25">
      <c r="A469" s="71" t="s">
        <v>476</v>
      </c>
      <c r="B469" s="27" t="s">
        <v>477</v>
      </c>
      <c r="C469" s="3">
        <f>+C470</f>
        <v>13303500</v>
      </c>
      <c r="E469" s="196"/>
    </row>
    <row r="470" spans="1:5" ht="15" x14ac:dyDescent="0.25">
      <c r="A470" s="78" t="s">
        <v>478</v>
      </c>
      <c r="B470" s="16" t="s">
        <v>479</v>
      </c>
      <c r="C470" s="1">
        <v>13303500</v>
      </c>
      <c r="E470" s="196"/>
    </row>
    <row r="471" spans="1:5" ht="11.25" customHeight="1" x14ac:dyDescent="0.25">
      <c r="A471" s="78"/>
      <c r="C471" s="1"/>
      <c r="E471" s="196"/>
    </row>
    <row r="472" spans="1:5" ht="12.75" customHeight="1" x14ac:dyDescent="0.25">
      <c r="A472" s="71" t="s">
        <v>480</v>
      </c>
      <c r="B472" s="27" t="s">
        <v>481</v>
      </c>
      <c r="C472" s="3">
        <f>+C473</f>
        <v>50000000</v>
      </c>
      <c r="E472" s="196"/>
    </row>
    <row r="473" spans="1:5" ht="13.5" customHeight="1" x14ac:dyDescent="0.25">
      <c r="A473" s="78" t="s">
        <v>482</v>
      </c>
      <c r="B473" s="16" t="s">
        <v>483</v>
      </c>
      <c r="C473" s="1">
        <v>50000000</v>
      </c>
      <c r="E473" s="196"/>
    </row>
    <row r="474" spans="1:5" ht="10.5" customHeight="1" x14ac:dyDescent="0.25">
      <c r="A474" s="78"/>
      <c r="C474" s="1"/>
      <c r="E474" s="196"/>
    </row>
    <row r="475" spans="1:5" ht="15.75" customHeight="1" x14ac:dyDescent="0.2">
      <c r="A475" s="73" t="s">
        <v>484</v>
      </c>
      <c r="B475" s="96" t="s">
        <v>485</v>
      </c>
      <c r="C475" s="174">
        <f>+C477+C497+C508</f>
        <v>4279264217</v>
      </c>
    </row>
    <row r="476" spans="1:5" ht="7.5" customHeight="1" x14ac:dyDescent="0.2">
      <c r="A476" s="71"/>
      <c r="B476" s="27"/>
      <c r="C476" s="3"/>
    </row>
    <row r="477" spans="1:5" x14ac:dyDescent="0.2">
      <c r="A477" s="71" t="s">
        <v>486</v>
      </c>
      <c r="B477" s="27" t="s">
        <v>487</v>
      </c>
      <c r="C477" s="3">
        <f>+C478+C492</f>
        <v>2413764217</v>
      </c>
    </row>
    <row r="478" spans="1:5" s="27" customFormat="1" x14ac:dyDescent="0.2">
      <c r="A478" s="71" t="s">
        <v>488</v>
      </c>
      <c r="B478" s="48" t="s">
        <v>489</v>
      </c>
      <c r="C478" s="3">
        <f>SUM(C479:C490)</f>
        <v>2366764217</v>
      </c>
    </row>
    <row r="479" spans="1:5" s="84" customFormat="1" ht="12.75" customHeight="1" x14ac:dyDescent="0.2">
      <c r="A479" s="83" t="s">
        <v>726</v>
      </c>
      <c r="B479" s="7" t="s">
        <v>744</v>
      </c>
      <c r="C479" s="84">
        <v>1042968865</v>
      </c>
    </row>
    <row r="480" spans="1:5" s="84" customFormat="1" ht="12.75" customHeight="1" x14ac:dyDescent="0.2">
      <c r="A480" s="83"/>
      <c r="B480" s="7"/>
    </row>
    <row r="481" spans="1:3" ht="18" customHeight="1" x14ac:dyDescent="0.2">
      <c r="A481" s="197" t="s">
        <v>68</v>
      </c>
      <c r="B481" s="24" t="s">
        <v>69</v>
      </c>
      <c r="C481" s="198" t="s">
        <v>70</v>
      </c>
    </row>
    <row r="482" spans="1:3" ht="12.75" customHeight="1" x14ac:dyDescent="0.2">
      <c r="A482" s="199"/>
      <c r="B482" s="26"/>
      <c r="C482" s="200" t="s">
        <v>71</v>
      </c>
    </row>
    <row r="483" spans="1:3" ht="12.75" customHeight="1" x14ac:dyDescent="0.2">
      <c r="A483" s="179"/>
      <c r="B483" s="14"/>
      <c r="C483" s="148"/>
    </row>
    <row r="484" spans="1:3" s="84" customFormat="1" ht="12" x14ac:dyDescent="0.2">
      <c r="A484" s="83" t="s">
        <v>727</v>
      </c>
      <c r="B484" s="7" t="s">
        <v>777</v>
      </c>
      <c r="C484" s="85">
        <v>19226352</v>
      </c>
    </row>
    <row r="485" spans="1:3" s="84" customFormat="1" ht="12" x14ac:dyDescent="0.2">
      <c r="A485" s="83" t="s">
        <v>728</v>
      </c>
      <c r="B485" s="7" t="s">
        <v>745</v>
      </c>
      <c r="C485" s="84">
        <v>152564000</v>
      </c>
    </row>
    <row r="486" spans="1:3" s="84" customFormat="1" ht="12" x14ac:dyDescent="0.2">
      <c r="A486" s="83" t="s">
        <v>729</v>
      </c>
      <c r="B486" s="7" t="s">
        <v>746</v>
      </c>
      <c r="C486" s="85">
        <v>700000000</v>
      </c>
    </row>
    <row r="487" spans="1:3" s="84" customFormat="1" ht="12" x14ac:dyDescent="0.2">
      <c r="A487" s="83" t="s">
        <v>730</v>
      </c>
      <c r="B487" s="7" t="s">
        <v>750</v>
      </c>
      <c r="C487" s="85">
        <v>10000000</v>
      </c>
    </row>
    <row r="488" spans="1:3" s="84" customFormat="1" ht="12" x14ac:dyDescent="0.2">
      <c r="A488" s="83" t="s">
        <v>731</v>
      </c>
      <c r="B488" s="7" t="s">
        <v>747</v>
      </c>
      <c r="C488" s="85">
        <v>10000000</v>
      </c>
    </row>
    <row r="489" spans="1:3" s="84" customFormat="1" ht="12" x14ac:dyDescent="0.2">
      <c r="A489" s="83" t="s">
        <v>732</v>
      </c>
      <c r="B489" s="7" t="s">
        <v>748</v>
      </c>
      <c r="C489" s="85">
        <v>10000000</v>
      </c>
    </row>
    <row r="490" spans="1:3" s="84" customFormat="1" ht="11.25" customHeight="1" x14ac:dyDescent="0.2">
      <c r="A490" s="83" t="s">
        <v>733</v>
      </c>
      <c r="B490" s="7" t="s">
        <v>749</v>
      </c>
      <c r="C490" s="85">
        <v>422005000</v>
      </c>
    </row>
    <row r="491" spans="1:3" x14ac:dyDescent="0.2">
      <c r="A491" s="69"/>
      <c r="C491" s="1"/>
    </row>
    <row r="492" spans="1:3" s="27" customFormat="1" x14ac:dyDescent="0.2">
      <c r="A492" s="71" t="s">
        <v>490</v>
      </c>
      <c r="B492" s="48" t="s">
        <v>0</v>
      </c>
      <c r="C492" s="3">
        <f>SUM(C493:C495)</f>
        <v>47000000</v>
      </c>
    </row>
    <row r="493" spans="1:3" s="84" customFormat="1" ht="12" x14ac:dyDescent="0.2">
      <c r="A493" s="83" t="s">
        <v>734</v>
      </c>
      <c r="B493" s="7" t="s">
        <v>751</v>
      </c>
      <c r="C493" s="85">
        <v>3000000</v>
      </c>
    </row>
    <row r="494" spans="1:3" s="84" customFormat="1" ht="12" x14ac:dyDescent="0.2">
      <c r="A494" s="83" t="s">
        <v>735</v>
      </c>
      <c r="B494" s="7" t="s">
        <v>752</v>
      </c>
      <c r="C494" s="85">
        <v>10000000</v>
      </c>
    </row>
    <row r="495" spans="1:3" s="84" customFormat="1" ht="12" x14ac:dyDescent="0.2">
      <c r="A495" s="83" t="s">
        <v>736</v>
      </c>
      <c r="B495" s="7" t="s">
        <v>753</v>
      </c>
      <c r="C495" s="85">
        <v>34000000</v>
      </c>
    </row>
    <row r="496" spans="1:3" ht="15" x14ac:dyDescent="0.25">
      <c r="A496" s="97"/>
      <c r="B496" s="183"/>
      <c r="C496" s="1"/>
    </row>
    <row r="497" spans="1:3" x14ac:dyDescent="0.2">
      <c r="A497" s="71" t="s">
        <v>491</v>
      </c>
      <c r="B497" s="27" t="s">
        <v>492</v>
      </c>
      <c r="C497" s="3">
        <f>+C498+C503</f>
        <v>1855500000</v>
      </c>
    </row>
    <row r="498" spans="1:3" s="27" customFormat="1" x14ac:dyDescent="0.2">
      <c r="A498" s="71" t="s">
        <v>493</v>
      </c>
      <c r="B498" s="48" t="s">
        <v>489</v>
      </c>
      <c r="C498" s="3">
        <f>SUM(C499:C501)</f>
        <v>1810000000</v>
      </c>
    </row>
    <row r="499" spans="1:3" s="84" customFormat="1" ht="12" x14ac:dyDescent="0.2">
      <c r="A499" s="83" t="s">
        <v>737</v>
      </c>
      <c r="B499" s="7" t="s">
        <v>746</v>
      </c>
      <c r="C499" s="85">
        <v>300000000</v>
      </c>
    </row>
    <row r="500" spans="1:3" s="84" customFormat="1" ht="12" x14ac:dyDescent="0.2">
      <c r="A500" s="83" t="s">
        <v>738</v>
      </c>
      <c r="B500" s="7" t="s">
        <v>754</v>
      </c>
      <c r="C500" s="85">
        <v>1500000000</v>
      </c>
    </row>
    <row r="501" spans="1:3" s="84" customFormat="1" ht="12" x14ac:dyDescent="0.2">
      <c r="A501" s="83" t="s">
        <v>739</v>
      </c>
      <c r="B501" s="7" t="s">
        <v>755</v>
      </c>
      <c r="C501" s="85">
        <v>10000000</v>
      </c>
    </row>
    <row r="502" spans="1:3" x14ac:dyDescent="0.2">
      <c r="A502" s="78"/>
      <c r="C502" s="1"/>
    </row>
    <row r="503" spans="1:3" s="27" customFormat="1" x14ac:dyDescent="0.2">
      <c r="A503" s="71" t="s">
        <v>494</v>
      </c>
      <c r="B503" s="48" t="s">
        <v>0</v>
      </c>
      <c r="C503" s="3">
        <f>SUM(C504:C506)</f>
        <v>45500000</v>
      </c>
    </row>
    <row r="504" spans="1:3" s="84" customFormat="1" ht="12" x14ac:dyDescent="0.2">
      <c r="A504" s="83" t="s">
        <v>740</v>
      </c>
      <c r="B504" s="7" t="s">
        <v>751</v>
      </c>
      <c r="C504" s="85">
        <v>3000000</v>
      </c>
    </row>
    <row r="505" spans="1:3" s="84" customFormat="1" ht="12" x14ac:dyDescent="0.2">
      <c r="A505" s="83" t="s">
        <v>741</v>
      </c>
      <c r="B505" s="7" t="s">
        <v>752</v>
      </c>
      <c r="C505" s="85">
        <v>10000000</v>
      </c>
    </row>
    <row r="506" spans="1:3" s="84" customFormat="1" ht="12" x14ac:dyDescent="0.2">
      <c r="A506" s="83" t="s">
        <v>742</v>
      </c>
      <c r="B506" s="7" t="s">
        <v>753</v>
      </c>
      <c r="C506" s="85">
        <v>32500000</v>
      </c>
    </row>
    <row r="507" spans="1:3" x14ac:dyDescent="0.2">
      <c r="A507" s="78"/>
      <c r="B507" s="46"/>
      <c r="C507" s="1"/>
    </row>
    <row r="508" spans="1:3" x14ac:dyDescent="0.2">
      <c r="A508" s="71" t="s">
        <v>495</v>
      </c>
      <c r="B508" s="27" t="s">
        <v>105</v>
      </c>
      <c r="C508" s="3">
        <f>+C509</f>
        <v>10000000</v>
      </c>
    </row>
    <row r="509" spans="1:3" s="27" customFormat="1" x14ac:dyDescent="0.2">
      <c r="A509" s="71" t="s">
        <v>496</v>
      </c>
      <c r="B509" s="48" t="s">
        <v>489</v>
      </c>
      <c r="C509" s="3">
        <f>+C510</f>
        <v>10000000</v>
      </c>
    </row>
    <row r="510" spans="1:3" s="84" customFormat="1" ht="12" x14ac:dyDescent="0.2">
      <c r="A510" s="83" t="s">
        <v>743</v>
      </c>
      <c r="B510" s="7" t="s">
        <v>756</v>
      </c>
      <c r="C510" s="85">
        <v>10000000</v>
      </c>
    </row>
    <row r="511" spans="1:3" ht="15" x14ac:dyDescent="0.25">
      <c r="A511" s="78"/>
      <c r="B511" s="183"/>
      <c r="C511" s="1"/>
    </row>
    <row r="512" spans="1:3" ht="16.5" customHeight="1" x14ac:dyDescent="0.2">
      <c r="A512" s="73" t="s">
        <v>497</v>
      </c>
      <c r="B512" s="96" t="s">
        <v>498</v>
      </c>
      <c r="C512" s="174">
        <f>+C516+C522+C525</f>
        <v>2175695998</v>
      </c>
    </row>
    <row r="513" spans="1:6" x14ac:dyDescent="0.2">
      <c r="A513" s="78"/>
      <c r="B513" s="27"/>
      <c r="C513" s="1"/>
    </row>
    <row r="514" spans="1:6" ht="15" customHeight="1" x14ac:dyDescent="0.2">
      <c r="A514" s="71" t="s">
        <v>499</v>
      </c>
      <c r="B514" s="27" t="s">
        <v>500</v>
      </c>
      <c r="C514" s="3">
        <f>+C516+C522+C525</f>
        <v>2175695998</v>
      </c>
    </row>
    <row r="515" spans="1:6" x14ac:dyDescent="0.2">
      <c r="A515" s="78"/>
      <c r="B515" s="27"/>
      <c r="C515" s="1"/>
    </row>
    <row r="516" spans="1:6" s="27" customFormat="1" x14ac:dyDescent="0.2">
      <c r="A516" s="71" t="s">
        <v>501</v>
      </c>
      <c r="B516" s="27" t="s">
        <v>502</v>
      </c>
      <c r="C516" s="3">
        <f>SUM(C517:C520)</f>
        <v>338264298</v>
      </c>
    </row>
    <row r="517" spans="1:6" x14ac:dyDescent="0.2">
      <c r="A517" s="78" t="s">
        <v>694</v>
      </c>
      <c r="B517" s="7" t="s">
        <v>757</v>
      </c>
      <c r="C517" s="1">
        <v>100000000</v>
      </c>
      <c r="D517" s="180"/>
      <c r="E517" s="181"/>
      <c r="F517" s="180"/>
    </row>
    <row r="518" spans="1:6" x14ac:dyDescent="0.2">
      <c r="A518" s="78" t="s">
        <v>695</v>
      </c>
      <c r="B518" s="7" t="s">
        <v>758</v>
      </c>
      <c r="C518" s="1">
        <v>19000000</v>
      </c>
      <c r="D518" s="180"/>
      <c r="E518" s="181"/>
      <c r="F518" s="180"/>
    </row>
    <row r="519" spans="1:6" x14ac:dyDescent="0.2">
      <c r="A519" s="78" t="s">
        <v>696</v>
      </c>
      <c r="B519" s="7" t="s">
        <v>760</v>
      </c>
      <c r="C519" s="1">
        <v>94796600</v>
      </c>
      <c r="D519" s="180"/>
      <c r="E519" s="181"/>
      <c r="F519" s="180"/>
    </row>
    <row r="520" spans="1:6" x14ac:dyDescent="0.2">
      <c r="A520" s="78" t="s">
        <v>697</v>
      </c>
      <c r="B520" s="7" t="s">
        <v>759</v>
      </c>
      <c r="C520" s="1">
        <v>124467698</v>
      </c>
    </row>
    <row r="521" spans="1:6" x14ac:dyDescent="0.2">
      <c r="A521" s="69"/>
      <c r="C521" s="1"/>
    </row>
    <row r="522" spans="1:6" s="27" customFormat="1" ht="13.5" customHeight="1" x14ac:dyDescent="0.2">
      <c r="A522" s="71" t="s">
        <v>503</v>
      </c>
      <c r="B522" s="27" t="s">
        <v>504</v>
      </c>
      <c r="C522" s="3">
        <f>+C523</f>
        <v>100000000</v>
      </c>
    </row>
    <row r="523" spans="1:6" x14ac:dyDescent="0.2">
      <c r="A523" s="78" t="s">
        <v>698</v>
      </c>
      <c r="B523" s="7" t="s">
        <v>761</v>
      </c>
      <c r="C523" s="1">
        <v>100000000</v>
      </c>
    </row>
    <row r="524" spans="1:6" x14ac:dyDescent="0.2">
      <c r="A524" s="78"/>
      <c r="C524" s="1"/>
    </row>
    <row r="525" spans="1:6" ht="15.75" customHeight="1" x14ac:dyDescent="0.2">
      <c r="A525" s="71" t="s">
        <v>505</v>
      </c>
      <c r="B525" s="27" t="s">
        <v>506</v>
      </c>
      <c r="C525" s="3">
        <f>+C526+C555</f>
        <v>1737431700</v>
      </c>
    </row>
    <row r="526" spans="1:6" ht="12.75" customHeight="1" x14ac:dyDescent="0.2">
      <c r="A526" s="71" t="s">
        <v>507</v>
      </c>
      <c r="B526" s="27" t="s">
        <v>508</v>
      </c>
      <c r="C526" s="3">
        <f>+C527+C539+C546+C552</f>
        <v>155328700</v>
      </c>
    </row>
    <row r="527" spans="1:6" s="27" customFormat="1" x14ac:dyDescent="0.2">
      <c r="A527" s="71" t="s">
        <v>509</v>
      </c>
      <c r="B527" s="104" t="s">
        <v>487</v>
      </c>
      <c r="C527" s="105">
        <f>SUM(C528:C537)</f>
        <v>90400000</v>
      </c>
    </row>
    <row r="528" spans="1:6" s="84" customFormat="1" ht="24" x14ac:dyDescent="0.2">
      <c r="A528" s="153" t="s">
        <v>510</v>
      </c>
      <c r="B528" s="185" t="s">
        <v>762</v>
      </c>
      <c r="C528" s="152">
        <v>8000000</v>
      </c>
    </row>
    <row r="529" spans="1:3" s="84" customFormat="1" ht="24" x14ac:dyDescent="0.2">
      <c r="A529" s="153" t="s">
        <v>511</v>
      </c>
      <c r="B529" s="184" t="s">
        <v>763</v>
      </c>
      <c r="C529" s="152">
        <v>30000000</v>
      </c>
    </row>
    <row r="530" spans="1:3" s="84" customFormat="1" ht="12" x14ac:dyDescent="0.2">
      <c r="A530" s="153"/>
      <c r="B530" s="154"/>
      <c r="C530" s="152"/>
    </row>
    <row r="531" spans="1:3" ht="16.5" customHeight="1" x14ac:dyDescent="0.2">
      <c r="A531" s="23" t="s">
        <v>68</v>
      </c>
      <c r="B531" s="24" t="s">
        <v>69</v>
      </c>
      <c r="C531" s="80" t="s">
        <v>70</v>
      </c>
    </row>
    <row r="532" spans="1:3" ht="14.25" customHeight="1" x14ac:dyDescent="0.2">
      <c r="A532" s="25"/>
      <c r="B532" s="26"/>
      <c r="C532" s="81" t="s">
        <v>71</v>
      </c>
    </row>
    <row r="533" spans="1:3" ht="13.5" customHeight="1" x14ac:dyDescent="0.2">
      <c r="A533" s="179"/>
      <c r="B533" s="14"/>
      <c r="C533" s="148"/>
    </row>
    <row r="534" spans="1:3" s="84" customFormat="1" ht="14.25" customHeight="1" x14ac:dyDescent="0.2">
      <c r="A534" s="83" t="s">
        <v>512</v>
      </c>
      <c r="B534" s="186" t="s">
        <v>764</v>
      </c>
      <c r="C534" s="152">
        <v>8000000</v>
      </c>
    </row>
    <row r="535" spans="1:3" s="84" customFormat="1" ht="14.25" customHeight="1" x14ac:dyDescent="0.2">
      <c r="A535" s="83" t="s">
        <v>513</v>
      </c>
      <c r="B535" s="7" t="s">
        <v>765</v>
      </c>
      <c r="C535" s="152">
        <v>2400000</v>
      </c>
    </row>
    <row r="536" spans="1:3" s="84" customFormat="1" ht="14.25" customHeight="1" x14ac:dyDescent="0.2">
      <c r="A536" s="83" t="s">
        <v>514</v>
      </c>
      <c r="B536" s="186" t="s">
        <v>766</v>
      </c>
      <c r="C536" s="152">
        <v>2000000</v>
      </c>
    </row>
    <row r="537" spans="1:3" s="84" customFormat="1" ht="25.5" customHeight="1" x14ac:dyDescent="0.2">
      <c r="A537" s="153" t="s">
        <v>515</v>
      </c>
      <c r="B537" s="186" t="s">
        <v>767</v>
      </c>
      <c r="C537" s="152">
        <v>40000000</v>
      </c>
    </row>
    <row r="538" spans="1:3" ht="15" x14ac:dyDescent="0.25">
      <c r="A538" s="78"/>
      <c r="B538" s="183"/>
      <c r="C538" s="1"/>
    </row>
    <row r="539" spans="1:3" s="27" customFormat="1" ht="18.75" customHeight="1" x14ac:dyDescent="0.2">
      <c r="A539" s="71" t="s">
        <v>516</v>
      </c>
      <c r="B539" s="150" t="s">
        <v>354</v>
      </c>
      <c r="C539" s="105">
        <f>SUM(C540:C543)</f>
        <v>8500000</v>
      </c>
    </row>
    <row r="540" spans="1:3" s="84" customFormat="1" ht="26.25" customHeight="1" x14ac:dyDescent="0.2">
      <c r="A540" s="153" t="s">
        <v>517</v>
      </c>
      <c r="B540" s="186" t="s">
        <v>762</v>
      </c>
      <c r="C540" s="152">
        <v>1500000</v>
      </c>
    </row>
    <row r="541" spans="1:3" s="84" customFormat="1" ht="27.75" customHeight="1" x14ac:dyDescent="0.2">
      <c r="A541" s="153" t="s">
        <v>518</v>
      </c>
      <c r="B541" s="187" t="s">
        <v>763</v>
      </c>
      <c r="C541" s="152">
        <v>2000000</v>
      </c>
    </row>
    <row r="542" spans="1:3" s="84" customFormat="1" ht="15.75" customHeight="1" x14ac:dyDescent="0.2">
      <c r="A542" s="153" t="s">
        <v>519</v>
      </c>
      <c r="B542" s="188" t="s">
        <v>764</v>
      </c>
      <c r="C542" s="152">
        <v>3000000</v>
      </c>
    </row>
    <row r="543" spans="1:3" s="84" customFormat="1" ht="15" customHeight="1" x14ac:dyDescent="0.2">
      <c r="A543" s="83" t="s">
        <v>520</v>
      </c>
      <c r="B543" s="186" t="s">
        <v>766</v>
      </c>
      <c r="C543" s="152">
        <v>2000000</v>
      </c>
    </row>
    <row r="544" spans="1:3" ht="17.25" customHeight="1" x14ac:dyDescent="0.2">
      <c r="A544" s="78"/>
      <c r="B544" s="100"/>
      <c r="C544" s="99"/>
    </row>
    <row r="545" spans="1:3" x14ac:dyDescent="0.2">
      <c r="A545" s="101"/>
      <c r="B545" s="100"/>
      <c r="C545" s="99"/>
    </row>
    <row r="546" spans="1:3" s="27" customFormat="1" x14ac:dyDescent="0.2">
      <c r="A546" s="71" t="s">
        <v>521</v>
      </c>
      <c r="B546" s="104" t="s">
        <v>260</v>
      </c>
      <c r="C546" s="105">
        <f>SUM(C547:C551)</f>
        <v>500000</v>
      </c>
    </row>
    <row r="547" spans="1:3" s="133" customFormat="1" ht="15" customHeight="1" x14ac:dyDescent="0.2">
      <c r="A547" s="83" t="s">
        <v>586</v>
      </c>
      <c r="B547" s="7" t="s">
        <v>768</v>
      </c>
      <c r="C547" s="152">
        <v>200000</v>
      </c>
    </row>
    <row r="548" spans="1:3" s="133" customFormat="1" ht="25.5" customHeight="1" x14ac:dyDescent="0.2">
      <c r="A548" s="153" t="s">
        <v>587</v>
      </c>
      <c r="B548" s="185" t="s">
        <v>763</v>
      </c>
      <c r="C548" s="152">
        <v>100000</v>
      </c>
    </row>
    <row r="549" spans="1:3" s="133" customFormat="1" ht="12" x14ac:dyDescent="0.2">
      <c r="A549" s="83" t="s">
        <v>588</v>
      </c>
      <c r="B549" s="7" t="s">
        <v>769</v>
      </c>
      <c r="C549" s="152">
        <v>100000</v>
      </c>
    </row>
    <row r="550" spans="1:3" s="133" customFormat="1" ht="17.25" customHeight="1" x14ac:dyDescent="0.2">
      <c r="A550" s="83" t="s">
        <v>589</v>
      </c>
      <c r="B550" s="7" t="s">
        <v>766</v>
      </c>
      <c r="C550" s="152">
        <v>100000</v>
      </c>
    </row>
    <row r="551" spans="1:3" s="27" customFormat="1" x14ac:dyDescent="0.2">
      <c r="A551" s="71"/>
      <c r="B551" s="151"/>
      <c r="C551" s="105"/>
    </row>
    <row r="552" spans="1:3" s="27" customFormat="1" ht="15.75" customHeight="1" x14ac:dyDescent="0.2">
      <c r="A552" s="71" t="s">
        <v>522</v>
      </c>
      <c r="B552" s="113" t="s">
        <v>523</v>
      </c>
      <c r="C552" s="3">
        <f>+C553</f>
        <v>55928700</v>
      </c>
    </row>
    <row r="553" spans="1:3" s="84" customFormat="1" ht="24" x14ac:dyDescent="0.2">
      <c r="A553" s="83" t="s">
        <v>524</v>
      </c>
      <c r="B553" s="103" t="s">
        <v>525</v>
      </c>
      <c r="C553" s="84">
        <v>55928700</v>
      </c>
    </row>
    <row r="554" spans="1:3" ht="19.5" customHeight="1" x14ac:dyDescent="0.2">
      <c r="A554" s="102"/>
      <c r="B554" s="98"/>
      <c r="C554" s="99"/>
    </row>
    <row r="555" spans="1:3" x14ac:dyDescent="0.2">
      <c r="A555" s="71" t="s">
        <v>526</v>
      </c>
      <c r="B555" s="104" t="s">
        <v>527</v>
      </c>
      <c r="C555" s="105">
        <f>SUM(C556:C561)</f>
        <v>1582103000</v>
      </c>
    </row>
    <row r="556" spans="1:3" s="84" customFormat="1" ht="15.75" customHeight="1" x14ac:dyDescent="0.2">
      <c r="A556" s="83" t="s">
        <v>528</v>
      </c>
      <c r="B556" s="186" t="s">
        <v>770</v>
      </c>
      <c r="C556" s="84">
        <v>1482100000</v>
      </c>
    </row>
    <row r="557" spans="1:3" s="84" customFormat="1" ht="15.75" customHeight="1" x14ac:dyDescent="0.2">
      <c r="A557" s="83" t="s">
        <v>529</v>
      </c>
      <c r="B557" s="186" t="s">
        <v>771</v>
      </c>
      <c r="C557" s="84">
        <v>50000000</v>
      </c>
    </row>
    <row r="558" spans="1:3" s="84" customFormat="1" ht="15.75" customHeight="1" x14ac:dyDescent="0.2">
      <c r="A558" s="83" t="s">
        <v>530</v>
      </c>
      <c r="B558" s="186" t="s">
        <v>772</v>
      </c>
      <c r="C558" s="84">
        <v>1000</v>
      </c>
    </row>
    <row r="559" spans="1:3" s="84" customFormat="1" ht="15.75" customHeight="1" x14ac:dyDescent="0.2">
      <c r="A559" s="83" t="s">
        <v>531</v>
      </c>
      <c r="B559" s="186" t="s">
        <v>773</v>
      </c>
      <c r="C559" s="84">
        <v>50000000</v>
      </c>
    </row>
    <row r="560" spans="1:3" s="84" customFormat="1" ht="15.75" customHeight="1" x14ac:dyDescent="0.2">
      <c r="A560" s="83" t="s">
        <v>532</v>
      </c>
      <c r="B560" s="186" t="s">
        <v>774</v>
      </c>
      <c r="C560" s="84">
        <v>1000</v>
      </c>
    </row>
    <row r="561" spans="1:3" s="84" customFormat="1" ht="15.75" customHeight="1" x14ac:dyDescent="0.2">
      <c r="A561" s="83" t="s">
        <v>533</v>
      </c>
      <c r="B561" s="7" t="s">
        <v>775</v>
      </c>
      <c r="C561" s="84">
        <v>1000</v>
      </c>
    </row>
    <row r="562" spans="1:3" x14ac:dyDescent="0.2">
      <c r="A562" s="78"/>
      <c r="B562" s="98"/>
      <c r="C562" s="99"/>
    </row>
    <row r="563" spans="1:3" ht="8.25" customHeight="1" x14ac:dyDescent="0.2">
      <c r="A563" s="78"/>
      <c r="B563" s="98"/>
      <c r="C563" s="99"/>
    </row>
    <row r="564" spans="1:3" ht="17.25" customHeight="1" x14ac:dyDescent="0.2">
      <c r="A564" s="73" t="s">
        <v>534</v>
      </c>
      <c r="B564" s="106" t="s">
        <v>535</v>
      </c>
      <c r="C564" s="189">
        <f>+C566+C588+C592+C637</f>
        <v>72310529176</v>
      </c>
    </row>
    <row r="565" spans="1:3" x14ac:dyDescent="0.2">
      <c r="A565" s="71"/>
      <c r="B565" s="107"/>
      <c r="C565" s="107"/>
    </row>
    <row r="566" spans="1:3" x14ac:dyDescent="0.2">
      <c r="A566" s="73" t="s">
        <v>623</v>
      </c>
      <c r="B566" s="106" t="s">
        <v>536</v>
      </c>
      <c r="C566" s="189">
        <f>+C568+C580</f>
        <v>529129680</v>
      </c>
    </row>
    <row r="567" spans="1:3" x14ac:dyDescent="0.2">
      <c r="A567" s="109"/>
      <c r="B567" s="93"/>
      <c r="C567" s="93"/>
    </row>
    <row r="568" spans="1:3" x14ac:dyDescent="0.2">
      <c r="A568" s="108" t="s">
        <v>624</v>
      </c>
      <c r="B568" s="107" t="s">
        <v>537</v>
      </c>
      <c r="C568" s="107">
        <f>+C569+C576</f>
        <v>384921000</v>
      </c>
    </row>
    <row r="569" spans="1:3" x14ac:dyDescent="0.2">
      <c r="A569" s="108" t="s">
        <v>625</v>
      </c>
      <c r="B569" s="107" t="s">
        <v>538</v>
      </c>
      <c r="C569" s="107">
        <f>+C570+C571</f>
        <v>343069954</v>
      </c>
    </row>
    <row r="570" spans="1:3" s="84" customFormat="1" ht="12" x14ac:dyDescent="0.2">
      <c r="A570" s="163" t="s">
        <v>626</v>
      </c>
      <c r="B570" s="86" t="s">
        <v>539</v>
      </c>
      <c r="C570" s="6">
        <v>159719704</v>
      </c>
    </row>
    <row r="571" spans="1:3" s="84" customFormat="1" ht="12" x14ac:dyDescent="0.2">
      <c r="A571" s="163" t="s">
        <v>627</v>
      </c>
      <c r="B571" s="86" t="s">
        <v>540</v>
      </c>
      <c r="C571" s="6">
        <v>183350250</v>
      </c>
    </row>
    <row r="572" spans="1:3" s="84" customFormat="1" ht="12" x14ac:dyDescent="0.2">
      <c r="A572" s="163"/>
      <c r="B572" s="86"/>
      <c r="C572" s="6"/>
    </row>
    <row r="573" spans="1:3" ht="15.75" customHeight="1" x14ac:dyDescent="0.2">
      <c r="A573" s="23" t="s">
        <v>68</v>
      </c>
      <c r="B573" s="24" t="s">
        <v>69</v>
      </c>
      <c r="C573" s="80" t="s">
        <v>70</v>
      </c>
    </row>
    <row r="574" spans="1:3" ht="14.25" customHeight="1" x14ac:dyDescent="0.2">
      <c r="A574" s="25"/>
      <c r="B574" s="26"/>
      <c r="C574" s="81" t="s">
        <v>71</v>
      </c>
    </row>
    <row r="575" spans="1:3" ht="14.25" customHeight="1" x14ac:dyDescent="0.2">
      <c r="A575" s="179"/>
      <c r="B575" s="14"/>
      <c r="C575" s="148"/>
    </row>
    <row r="576" spans="1:3" x14ac:dyDescent="0.2">
      <c r="A576" s="108" t="s">
        <v>628</v>
      </c>
      <c r="B576" s="107" t="s">
        <v>541</v>
      </c>
      <c r="C576" s="107">
        <f>+C577+C578</f>
        <v>41851046</v>
      </c>
    </row>
    <row r="577" spans="1:3" s="84" customFormat="1" ht="12" x14ac:dyDescent="0.2">
      <c r="A577" s="163" t="s">
        <v>629</v>
      </c>
      <c r="B577" s="86" t="s">
        <v>542</v>
      </c>
      <c r="C577" s="86">
        <v>34693000</v>
      </c>
    </row>
    <row r="578" spans="1:3" s="84" customFormat="1" ht="12" x14ac:dyDescent="0.2">
      <c r="A578" s="163" t="s">
        <v>630</v>
      </c>
      <c r="B578" s="86" t="s">
        <v>204</v>
      </c>
      <c r="C578" s="86">
        <v>7158046</v>
      </c>
    </row>
    <row r="579" spans="1:3" x14ac:dyDescent="0.2">
      <c r="A579" s="109"/>
      <c r="B579" s="93"/>
      <c r="C579" s="93"/>
    </row>
    <row r="580" spans="1:3" x14ac:dyDescent="0.2">
      <c r="A580" s="108" t="s">
        <v>631</v>
      </c>
      <c r="B580" s="107" t="s">
        <v>26</v>
      </c>
      <c r="C580" s="107">
        <f>+C581+C585</f>
        <v>144208680</v>
      </c>
    </row>
    <row r="581" spans="1:3" x14ac:dyDescent="0.2">
      <c r="A581" s="108" t="s">
        <v>632</v>
      </c>
      <c r="B581" s="107" t="s">
        <v>543</v>
      </c>
      <c r="C581" s="107">
        <f>+C582+C583</f>
        <v>11619090</v>
      </c>
    </row>
    <row r="582" spans="1:3" s="84" customFormat="1" ht="12" x14ac:dyDescent="0.2">
      <c r="A582" s="163" t="s">
        <v>633</v>
      </c>
      <c r="B582" s="86" t="s">
        <v>544</v>
      </c>
      <c r="C582" s="86">
        <v>9350000</v>
      </c>
    </row>
    <row r="583" spans="1:3" s="84" customFormat="1" ht="12" x14ac:dyDescent="0.2">
      <c r="A583" s="163" t="s">
        <v>634</v>
      </c>
      <c r="B583" s="84" t="s">
        <v>545</v>
      </c>
      <c r="C583" s="84">
        <v>2269090</v>
      </c>
    </row>
    <row r="584" spans="1:3" x14ac:dyDescent="0.2">
      <c r="A584" s="78"/>
      <c r="C584" s="1"/>
    </row>
    <row r="585" spans="1:3" x14ac:dyDescent="0.2">
      <c r="A585" s="108" t="s">
        <v>635</v>
      </c>
      <c r="B585" s="107" t="s">
        <v>546</v>
      </c>
      <c r="C585" s="107">
        <f>+C586</f>
        <v>132589590</v>
      </c>
    </row>
    <row r="586" spans="1:3" s="84" customFormat="1" ht="12" x14ac:dyDescent="0.2">
      <c r="A586" s="163" t="s">
        <v>636</v>
      </c>
      <c r="B586" s="86" t="s">
        <v>547</v>
      </c>
      <c r="C586" s="86">
        <v>132589590</v>
      </c>
    </row>
    <row r="587" spans="1:3" x14ac:dyDescent="0.2">
      <c r="A587" s="109"/>
      <c r="B587" s="93"/>
      <c r="C587" s="93"/>
    </row>
    <row r="588" spans="1:3" ht="15.75" customHeight="1" x14ac:dyDescent="0.2">
      <c r="A588" s="73" t="s">
        <v>637</v>
      </c>
      <c r="B588" s="106" t="s">
        <v>548</v>
      </c>
      <c r="C588" s="189">
        <f>+C589</f>
        <v>717194320</v>
      </c>
    </row>
    <row r="589" spans="1:3" x14ac:dyDescent="0.2">
      <c r="A589" s="108" t="s">
        <v>638</v>
      </c>
      <c r="B589" s="107" t="s">
        <v>489</v>
      </c>
      <c r="C589" s="107">
        <f>+C590</f>
        <v>717194320</v>
      </c>
    </row>
    <row r="590" spans="1:3" s="84" customFormat="1" ht="13.5" customHeight="1" x14ac:dyDescent="0.2">
      <c r="A590" s="163" t="s">
        <v>639</v>
      </c>
      <c r="B590" s="160" t="s">
        <v>25</v>
      </c>
      <c r="C590" s="160">
        <v>717194320</v>
      </c>
    </row>
    <row r="591" spans="1:3" x14ac:dyDescent="0.2">
      <c r="A591" s="109"/>
      <c r="B591" s="93"/>
      <c r="C591" s="93"/>
    </row>
    <row r="592" spans="1:3" ht="16.5" customHeight="1" x14ac:dyDescent="0.2">
      <c r="A592" s="73" t="s">
        <v>640</v>
      </c>
      <c r="B592" s="106" t="s">
        <v>27</v>
      </c>
      <c r="C592" s="189">
        <f>+C594+C597+C610+C601</f>
        <v>13427425175.999998</v>
      </c>
    </row>
    <row r="593" spans="1:4" x14ac:dyDescent="0.2">
      <c r="A593" s="109"/>
      <c r="B593" s="93"/>
      <c r="C593" s="93"/>
    </row>
    <row r="594" spans="1:4" x14ac:dyDescent="0.2">
      <c r="A594" s="71" t="s">
        <v>641</v>
      </c>
      <c r="B594" s="107" t="s">
        <v>549</v>
      </c>
      <c r="C594" s="107">
        <f>+C595</f>
        <v>8120000</v>
      </c>
    </row>
    <row r="595" spans="1:4" s="84" customFormat="1" ht="12" x14ac:dyDescent="0.2">
      <c r="A595" s="83" t="s">
        <v>642</v>
      </c>
      <c r="B595" s="168" t="s">
        <v>550</v>
      </c>
      <c r="C595" s="168">
        <v>8120000</v>
      </c>
    </row>
    <row r="596" spans="1:4" x14ac:dyDescent="0.2">
      <c r="A596" s="108"/>
      <c r="B596" s="93"/>
      <c r="C596" s="93"/>
    </row>
    <row r="597" spans="1:4" x14ac:dyDescent="0.2">
      <c r="A597" s="71" t="s">
        <v>643</v>
      </c>
      <c r="B597" s="107" t="s">
        <v>60</v>
      </c>
      <c r="C597" s="107">
        <f>+C598+C599</f>
        <v>963087</v>
      </c>
    </row>
    <row r="598" spans="1:4" s="84" customFormat="1" ht="24" x14ac:dyDescent="0.2">
      <c r="A598" s="83" t="s">
        <v>644</v>
      </c>
      <c r="B598" s="169" t="s">
        <v>551</v>
      </c>
      <c r="C598" s="170">
        <v>21471</v>
      </c>
    </row>
    <row r="599" spans="1:4" s="84" customFormat="1" ht="24" x14ac:dyDescent="0.2">
      <c r="A599" s="83" t="s">
        <v>645</v>
      </c>
      <c r="B599" s="169" t="s">
        <v>552</v>
      </c>
      <c r="C599" s="170">
        <v>941616</v>
      </c>
    </row>
    <row r="600" spans="1:4" x14ac:dyDescent="0.2">
      <c r="A600" s="108"/>
      <c r="B600" s="93"/>
      <c r="C600" s="93"/>
    </row>
    <row r="601" spans="1:4" ht="15.75" customHeight="1" x14ac:dyDescent="0.25">
      <c r="A601" s="71" t="s">
        <v>646</v>
      </c>
      <c r="B601" s="166" t="s">
        <v>591</v>
      </c>
      <c r="C601" s="172">
        <f>SUM(C602:C608)</f>
        <v>7000</v>
      </c>
      <c r="D601" s="27"/>
    </row>
    <row r="602" spans="1:4" s="84" customFormat="1" ht="14.25" customHeight="1" x14ac:dyDescent="0.2">
      <c r="A602" s="83" t="s">
        <v>647</v>
      </c>
      <c r="B602" s="165" t="s">
        <v>592</v>
      </c>
      <c r="C602" s="170">
        <v>1000</v>
      </c>
      <c r="D602" s="170"/>
    </row>
    <row r="603" spans="1:4" s="84" customFormat="1" ht="14.25" customHeight="1" x14ac:dyDescent="0.2">
      <c r="A603" s="83" t="s">
        <v>648</v>
      </c>
      <c r="B603" s="165" t="s">
        <v>593</v>
      </c>
      <c r="C603" s="170">
        <v>1000</v>
      </c>
      <c r="D603" s="170"/>
    </row>
    <row r="604" spans="1:4" s="84" customFormat="1" ht="14.25" customHeight="1" x14ac:dyDescent="0.2">
      <c r="A604" s="83" t="s">
        <v>649</v>
      </c>
      <c r="B604" s="165" t="s">
        <v>594</v>
      </c>
      <c r="C604" s="170">
        <v>1000</v>
      </c>
      <c r="D604" s="170"/>
    </row>
    <row r="605" spans="1:4" s="84" customFormat="1" ht="14.25" customHeight="1" x14ac:dyDescent="0.2">
      <c r="A605" s="83" t="s">
        <v>650</v>
      </c>
      <c r="B605" s="165" t="s">
        <v>595</v>
      </c>
      <c r="C605" s="170">
        <v>1000</v>
      </c>
      <c r="D605" s="170"/>
    </row>
    <row r="606" spans="1:4" s="84" customFormat="1" ht="14.25" customHeight="1" x14ac:dyDescent="0.2">
      <c r="A606" s="83" t="s">
        <v>651</v>
      </c>
      <c r="B606" s="165" t="s">
        <v>596</v>
      </c>
      <c r="C606" s="170">
        <v>1000</v>
      </c>
      <c r="D606" s="170"/>
    </row>
    <row r="607" spans="1:4" s="84" customFormat="1" ht="14.25" customHeight="1" x14ac:dyDescent="0.2">
      <c r="A607" s="83" t="s">
        <v>652</v>
      </c>
      <c r="B607" s="165" t="s">
        <v>597</v>
      </c>
      <c r="C607" s="170">
        <v>1000</v>
      </c>
      <c r="D607" s="170"/>
    </row>
    <row r="608" spans="1:4" s="84" customFormat="1" ht="14.25" customHeight="1" x14ac:dyDescent="0.2">
      <c r="A608" s="83" t="s">
        <v>653</v>
      </c>
      <c r="B608" s="165" t="s">
        <v>598</v>
      </c>
      <c r="C608" s="170">
        <v>1000</v>
      </c>
      <c r="D608" s="170"/>
    </row>
    <row r="609" spans="1:3" s="84" customFormat="1" x14ac:dyDescent="0.2">
      <c r="A609" s="108"/>
      <c r="B609" s="93"/>
      <c r="C609" s="93"/>
    </row>
    <row r="610" spans="1:3" s="84" customFormat="1" ht="13.5" customHeight="1" x14ac:dyDescent="0.2">
      <c r="A610" s="71" t="s">
        <v>654</v>
      </c>
      <c r="B610" s="107" t="s">
        <v>553</v>
      </c>
      <c r="C610" s="107">
        <f>SUM(C611:C634)</f>
        <v>13418335088.999998</v>
      </c>
    </row>
    <row r="611" spans="1:3" s="84" customFormat="1" ht="15" x14ac:dyDescent="0.25">
      <c r="A611" s="178" t="s">
        <v>655</v>
      </c>
      <c r="B611" s="171" t="s">
        <v>615</v>
      </c>
      <c r="C611" s="84">
        <v>2004297444.9600003</v>
      </c>
    </row>
    <row r="612" spans="1:3" s="84" customFormat="1" ht="15" x14ac:dyDescent="0.25">
      <c r="A612" s="178" t="s">
        <v>656</v>
      </c>
      <c r="B612" s="171" t="s">
        <v>616</v>
      </c>
      <c r="C612" s="84">
        <v>177645266</v>
      </c>
    </row>
    <row r="613" spans="1:3" s="84" customFormat="1" ht="15" x14ac:dyDescent="0.25">
      <c r="A613" s="178" t="s">
        <v>657</v>
      </c>
      <c r="B613" s="171" t="s">
        <v>617</v>
      </c>
      <c r="C613" s="84">
        <v>3573340694.1999989</v>
      </c>
    </row>
    <row r="614" spans="1:3" s="84" customFormat="1" ht="15" x14ac:dyDescent="0.25">
      <c r="A614" s="178" t="s">
        <v>658</v>
      </c>
      <c r="B614" s="171" t="s">
        <v>618</v>
      </c>
      <c r="C614" s="84">
        <v>506336620.91999996</v>
      </c>
    </row>
    <row r="615" spans="1:3" s="84" customFormat="1" ht="15" x14ac:dyDescent="0.25">
      <c r="A615" s="178" t="s">
        <v>659</v>
      </c>
      <c r="B615" s="171" t="s">
        <v>554</v>
      </c>
      <c r="C615" s="84">
        <v>45000000</v>
      </c>
    </row>
    <row r="616" spans="1:3" s="84" customFormat="1" ht="15" x14ac:dyDescent="0.25">
      <c r="A616" s="178" t="s">
        <v>660</v>
      </c>
      <c r="B616" s="171" t="s">
        <v>619</v>
      </c>
      <c r="C616" s="84">
        <v>104160208</v>
      </c>
    </row>
    <row r="617" spans="1:3" s="84" customFormat="1" ht="15" x14ac:dyDescent="0.25">
      <c r="A617" s="178" t="s">
        <v>661</v>
      </c>
      <c r="B617" s="171" t="s">
        <v>602</v>
      </c>
      <c r="C617" s="84">
        <v>1567818008</v>
      </c>
    </row>
    <row r="618" spans="1:3" s="84" customFormat="1" ht="15" x14ac:dyDescent="0.25">
      <c r="A618" s="178" t="s">
        <v>662</v>
      </c>
      <c r="B618" s="171" t="s">
        <v>603</v>
      </c>
      <c r="C618" s="84">
        <v>120765385</v>
      </c>
    </row>
    <row r="619" spans="1:3" s="84" customFormat="1" ht="15" x14ac:dyDescent="0.25">
      <c r="A619" s="178"/>
      <c r="B619" s="171"/>
    </row>
    <row r="620" spans="1:3" ht="18" customHeight="1" x14ac:dyDescent="0.2">
      <c r="A620" s="23" t="s">
        <v>68</v>
      </c>
      <c r="B620" s="24" t="s">
        <v>69</v>
      </c>
      <c r="C620" s="80" t="s">
        <v>70</v>
      </c>
    </row>
    <row r="621" spans="1:3" ht="18" customHeight="1" x14ac:dyDescent="0.2">
      <c r="A621" s="25"/>
      <c r="B621" s="26"/>
      <c r="C621" s="81" t="s">
        <v>71</v>
      </c>
    </row>
    <row r="622" spans="1:3" s="84" customFormat="1" ht="15" x14ac:dyDescent="0.25">
      <c r="A622" s="178"/>
      <c r="B622" s="171"/>
    </row>
    <row r="623" spans="1:3" s="84" customFormat="1" ht="15" x14ac:dyDescent="0.25">
      <c r="A623" s="178" t="s">
        <v>663</v>
      </c>
      <c r="B623" s="171" t="s">
        <v>604</v>
      </c>
      <c r="C623" s="84">
        <v>67543336</v>
      </c>
    </row>
    <row r="624" spans="1:3" s="84" customFormat="1" ht="15" x14ac:dyDescent="0.25">
      <c r="A624" s="178" t="s">
        <v>664</v>
      </c>
      <c r="B624" s="171" t="s">
        <v>605</v>
      </c>
      <c r="C624" s="84">
        <v>1139132996</v>
      </c>
    </row>
    <row r="625" spans="1:4" s="84" customFormat="1" ht="15" x14ac:dyDescent="0.25">
      <c r="A625" s="178" t="s">
        <v>665</v>
      </c>
      <c r="B625" s="171" t="s">
        <v>606</v>
      </c>
      <c r="C625" s="84">
        <v>440228483</v>
      </c>
    </row>
    <row r="626" spans="1:4" s="84" customFormat="1" ht="15" x14ac:dyDescent="0.25">
      <c r="A626" s="178" t="s">
        <v>666</v>
      </c>
      <c r="B626" s="171" t="s">
        <v>607</v>
      </c>
      <c r="C626" s="84">
        <v>98905922</v>
      </c>
    </row>
    <row r="627" spans="1:4" s="84" customFormat="1" ht="15" x14ac:dyDescent="0.25">
      <c r="A627" s="178" t="s">
        <v>667</v>
      </c>
      <c r="B627" s="171" t="s">
        <v>608</v>
      </c>
      <c r="C627" s="84">
        <v>39371540</v>
      </c>
    </row>
    <row r="628" spans="1:4" s="84" customFormat="1" ht="15" x14ac:dyDescent="0.25">
      <c r="A628" s="178" t="s">
        <v>668</v>
      </c>
      <c r="B628" s="171" t="s">
        <v>609</v>
      </c>
      <c r="C628" s="84">
        <v>32334975</v>
      </c>
    </row>
    <row r="629" spans="1:4" s="84" customFormat="1" ht="15" x14ac:dyDescent="0.25">
      <c r="A629" s="178" t="s">
        <v>669</v>
      </c>
      <c r="B629" s="171" t="s">
        <v>610</v>
      </c>
      <c r="C629" s="84">
        <v>2350135419.9200001</v>
      </c>
      <c r="D629" s="165"/>
    </row>
    <row r="630" spans="1:4" s="84" customFormat="1" ht="15" x14ac:dyDescent="0.25">
      <c r="A630" s="178" t="s">
        <v>670</v>
      </c>
      <c r="B630" s="171" t="s">
        <v>611</v>
      </c>
      <c r="C630" s="84">
        <v>392468334</v>
      </c>
      <c r="D630" s="165"/>
    </row>
    <row r="631" spans="1:4" s="84" customFormat="1" ht="15" x14ac:dyDescent="0.25">
      <c r="A631" s="178" t="s">
        <v>671</v>
      </c>
      <c r="B631" s="171" t="s">
        <v>612</v>
      </c>
      <c r="C631" s="84">
        <v>533347205</v>
      </c>
      <c r="D631" s="165"/>
    </row>
    <row r="632" spans="1:4" s="84" customFormat="1" ht="15" x14ac:dyDescent="0.25">
      <c r="A632" s="178" t="s">
        <v>672</v>
      </c>
      <c r="B632" s="171" t="s">
        <v>613</v>
      </c>
      <c r="C632" s="84">
        <v>36301951</v>
      </c>
      <c r="D632" s="165"/>
    </row>
    <row r="633" spans="1:4" s="84" customFormat="1" ht="15" x14ac:dyDescent="0.25">
      <c r="A633" s="178" t="s">
        <v>673</v>
      </c>
      <c r="B633" s="171" t="s">
        <v>614</v>
      </c>
      <c r="C633" s="84">
        <v>24201300</v>
      </c>
      <c r="D633" s="165"/>
    </row>
    <row r="634" spans="1:4" s="84" customFormat="1" ht="15" x14ac:dyDescent="0.25">
      <c r="A634" s="178" t="s">
        <v>674</v>
      </c>
      <c r="B634" s="171" t="s">
        <v>590</v>
      </c>
      <c r="C634" s="84">
        <v>165000000</v>
      </c>
      <c r="D634" s="165"/>
    </row>
    <row r="635" spans="1:4" s="84" customFormat="1" x14ac:dyDescent="0.2">
      <c r="A635" s="83"/>
      <c r="D635" s="16"/>
    </row>
    <row r="636" spans="1:4" s="84" customFormat="1" x14ac:dyDescent="0.2">
      <c r="A636" s="111"/>
      <c r="B636" s="16"/>
      <c r="C636" s="16"/>
      <c r="D636" s="16"/>
    </row>
    <row r="637" spans="1:4" ht="18" customHeight="1" x14ac:dyDescent="0.2">
      <c r="A637" s="112" t="s">
        <v>675</v>
      </c>
      <c r="B637" s="96" t="s">
        <v>555</v>
      </c>
      <c r="C637" s="190">
        <f>+C638+C646+C651+C654</f>
        <v>57636780000.000008</v>
      </c>
    </row>
    <row r="638" spans="1:4" ht="23.25" customHeight="1" x14ac:dyDescent="0.2">
      <c r="A638" s="155" t="s">
        <v>676</v>
      </c>
      <c r="B638" s="156" t="s">
        <v>556</v>
      </c>
      <c r="C638" s="157">
        <f>SUM(C639:C644)</f>
        <v>55877495421.490005</v>
      </c>
    </row>
    <row r="639" spans="1:4" s="84" customFormat="1" ht="16.5" customHeight="1" x14ac:dyDescent="0.2">
      <c r="A639" s="158" t="s">
        <v>677</v>
      </c>
      <c r="B639" s="159" t="s">
        <v>719</v>
      </c>
      <c r="C639" s="6">
        <v>8265508334.5200005</v>
      </c>
      <c r="D639" s="2"/>
    </row>
    <row r="640" spans="1:4" s="84" customFormat="1" ht="13.5" customHeight="1" x14ac:dyDescent="0.2">
      <c r="A640" s="158" t="s">
        <v>678</v>
      </c>
      <c r="B640" s="160" t="s">
        <v>720</v>
      </c>
      <c r="C640" s="161">
        <v>32130322161</v>
      </c>
      <c r="D640" s="161"/>
    </row>
    <row r="641" spans="1:4" s="84" customFormat="1" ht="15.75" customHeight="1" x14ac:dyDescent="0.2">
      <c r="A641" s="158" t="s">
        <v>679</v>
      </c>
      <c r="B641" s="86" t="s">
        <v>721</v>
      </c>
      <c r="C641" s="162">
        <v>4558013889</v>
      </c>
      <c r="D641" s="2"/>
    </row>
    <row r="642" spans="1:4" s="84" customFormat="1" ht="15" customHeight="1" x14ac:dyDescent="0.2">
      <c r="A642" s="158" t="s">
        <v>680</v>
      </c>
      <c r="B642" s="160" t="s">
        <v>620</v>
      </c>
      <c r="C642" s="161">
        <v>10344886109.299999</v>
      </c>
      <c r="D642" s="161"/>
    </row>
    <row r="643" spans="1:4" s="84" customFormat="1" ht="15" customHeight="1" x14ac:dyDescent="0.2">
      <c r="A643" s="158" t="s">
        <v>681</v>
      </c>
      <c r="B643" s="160" t="s">
        <v>621</v>
      </c>
      <c r="C643" s="161">
        <v>543110779.14999998</v>
      </c>
      <c r="D643" s="161"/>
    </row>
    <row r="644" spans="1:4" s="84" customFormat="1" ht="13.5" customHeight="1" x14ac:dyDescent="0.2">
      <c r="A644" s="158" t="s">
        <v>682</v>
      </c>
      <c r="B644" s="160" t="s">
        <v>622</v>
      </c>
      <c r="C644" s="161">
        <v>35654148.520000003</v>
      </c>
      <c r="D644" s="161"/>
    </row>
    <row r="645" spans="1:4" s="84" customFormat="1" ht="13.5" customHeight="1" x14ac:dyDescent="0.2">
      <c r="A645" s="42"/>
      <c r="B645" s="94"/>
      <c r="C645" s="94"/>
    </row>
    <row r="646" spans="1:4" x14ac:dyDescent="0.2">
      <c r="A646" s="108" t="s">
        <v>683</v>
      </c>
      <c r="B646" s="113" t="s">
        <v>557</v>
      </c>
      <c r="C646" s="113">
        <f>SUM(C647:C649)</f>
        <v>232971460.50999999</v>
      </c>
    </row>
    <row r="647" spans="1:4" ht="14.25" customHeight="1" x14ac:dyDescent="0.2">
      <c r="A647" s="163" t="s">
        <v>684</v>
      </c>
      <c r="B647" s="103" t="s">
        <v>558</v>
      </c>
      <c r="C647" s="103">
        <v>29761197.010000002</v>
      </c>
    </row>
    <row r="648" spans="1:4" s="84" customFormat="1" ht="24" x14ac:dyDescent="0.2">
      <c r="A648" s="163" t="s">
        <v>685</v>
      </c>
      <c r="B648" s="103" t="s">
        <v>559</v>
      </c>
      <c r="C648" s="164">
        <v>186748777</v>
      </c>
    </row>
    <row r="649" spans="1:4" s="84" customFormat="1" ht="24" x14ac:dyDescent="0.2">
      <c r="A649" s="163" t="s">
        <v>686</v>
      </c>
      <c r="B649" s="103" t="s">
        <v>560</v>
      </c>
      <c r="C649" s="164">
        <v>16461486.5</v>
      </c>
    </row>
    <row r="650" spans="1:4" s="84" customFormat="1" x14ac:dyDescent="0.2">
      <c r="A650" s="42"/>
      <c r="B650" s="16"/>
      <c r="C650" s="16"/>
    </row>
    <row r="651" spans="1:4" x14ac:dyDescent="0.2">
      <c r="A651" s="108" t="s">
        <v>687</v>
      </c>
      <c r="B651" s="27" t="s">
        <v>561</v>
      </c>
      <c r="C651" s="27">
        <f>+C652</f>
        <v>0</v>
      </c>
    </row>
    <row r="652" spans="1:4" x14ac:dyDescent="0.2">
      <c r="A652" s="163" t="s">
        <v>688</v>
      </c>
      <c r="B652" s="84" t="s">
        <v>562</v>
      </c>
      <c r="C652" s="84">
        <v>0</v>
      </c>
    </row>
    <row r="653" spans="1:4" s="84" customFormat="1" x14ac:dyDescent="0.2">
      <c r="A653" s="78"/>
      <c r="B653" s="16"/>
      <c r="C653" s="110"/>
    </row>
    <row r="654" spans="1:4" x14ac:dyDescent="0.2">
      <c r="A654" s="108" t="s">
        <v>689</v>
      </c>
      <c r="B654" s="27" t="s">
        <v>599</v>
      </c>
      <c r="C654" s="173">
        <f>+C655+C656</f>
        <v>1526313118</v>
      </c>
    </row>
    <row r="655" spans="1:4" x14ac:dyDescent="0.2">
      <c r="A655" s="158" t="s">
        <v>690</v>
      </c>
      <c r="B655" s="167" t="s">
        <v>600</v>
      </c>
      <c r="C655" s="110">
        <v>1312629281</v>
      </c>
    </row>
    <row r="656" spans="1:4" x14ac:dyDescent="0.2">
      <c r="A656" s="158" t="s">
        <v>691</v>
      </c>
      <c r="B656" s="167" t="s">
        <v>601</v>
      </c>
      <c r="C656" s="110">
        <v>213683837</v>
      </c>
    </row>
    <row r="657" spans="1:3" x14ac:dyDescent="0.2">
      <c r="A657" s="158"/>
      <c r="B657" s="167"/>
      <c r="C657" s="110"/>
    </row>
    <row r="658" spans="1:3" x14ac:dyDescent="0.2">
      <c r="A658" s="78"/>
      <c r="C658" s="110"/>
    </row>
    <row r="659" spans="1:3" x14ac:dyDescent="0.2">
      <c r="A659" s="92"/>
      <c r="C659" s="114"/>
    </row>
    <row r="660" spans="1:3" x14ac:dyDescent="0.2">
      <c r="A660" s="92"/>
      <c r="C660" s="114"/>
    </row>
    <row r="661" spans="1:3" x14ac:dyDescent="0.2">
      <c r="A661" s="92"/>
      <c r="C661" s="114"/>
    </row>
    <row r="662" spans="1:3" x14ac:dyDescent="0.2">
      <c r="A662" s="92"/>
      <c r="C662" s="114"/>
    </row>
    <row r="663" spans="1:3" x14ac:dyDescent="0.2">
      <c r="A663" s="92"/>
      <c r="C663" s="114"/>
    </row>
    <row r="664" spans="1:3" x14ac:dyDescent="0.2">
      <c r="A664" s="92"/>
      <c r="C664" s="114"/>
    </row>
    <row r="665" spans="1:3" x14ac:dyDescent="0.2">
      <c r="A665" s="92"/>
      <c r="C665" s="114"/>
    </row>
    <row r="666" spans="1:3" x14ac:dyDescent="0.2">
      <c r="A666" s="92"/>
      <c r="C666" s="114"/>
    </row>
    <row r="667" spans="1:3" x14ac:dyDescent="0.2">
      <c r="A667" s="92"/>
      <c r="C667" s="114"/>
    </row>
    <row r="668" spans="1:3" x14ac:dyDescent="0.2">
      <c r="A668" s="92"/>
      <c r="C668" s="114"/>
    </row>
    <row r="669" spans="1:3" x14ac:dyDescent="0.2">
      <c r="A669" s="92"/>
      <c r="C669" s="114"/>
    </row>
    <row r="670" spans="1:3" x14ac:dyDescent="0.2">
      <c r="A670" s="92"/>
      <c r="C670" s="114"/>
    </row>
    <row r="671" spans="1:3" x14ac:dyDescent="0.2">
      <c r="A671" s="92"/>
      <c r="C671" s="114"/>
    </row>
    <row r="672" spans="1:3" ht="11.25" customHeight="1" x14ac:dyDescent="0.2">
      <c r="A672" s="92"/>
      <c r="B672" s="115"/>
      <c r="C672" s="116"/>
    </row>
    <row r="673" spans="1:3" ht="15" customHeight="1" x14ac:dyDescent="0.2">
      <c r="A673" s="92"/>
      <c r="B673" s="117" t="s">
        <v>563</v>
      </c>
      <c r="C673" s="118">
        <f>+C675+C680+C683+C688</f>
        <v>83580748317</v>
      </c>
    </row>
    <row r="674" spans="1:3" x14ac:dyDescent="0.2">
      <c r="A674" s="92"/>
      <c r="B674" s="119"/>
      <c r="C674" s="120"/>
    </row>
    <row r="675" spans="1:3" x14ac:dyDescent="0.2">
      <c r="A675" s="92"/>
      <c r="B675" s="121" t="s">
        <v>564</v>
      </c>
      <c r="C675" s="122">
        <f>SUM(C676:C678)</f>
        <v>4815258926</v>
      </c>
    </row>
    <row r="676" spans="1:3" x14ac:dyDescent="0.2">
      <c r="A676" s="92"/>
      <c r="B676" s="123" t="s">
        <v>565</v>
      </c>
      <c r="C676" s="124">
        <f>+C182</f>
        <v>3429784445</v>
      </c>
    </row>
    <row r="677" spans="1:3" x14ac:dyDescent="0.2">
      <c r="A677" s="92"/>
      <c r="B677" s="123" t="s">
        <v>26</v>
      </c>
      <c r="C677" s="124">
        <f>+C290</f>
        <v>1322170981</v>
      </c>
    </row>
    <row r="678" spans="1:3" x14ac:dyDescent="0.2">
      <c r="A678" s="92"/>
      <c r="B678" s="123" t="s">
        <v>566</v>
      </c>
      <c r="C678" s="124">
        <f>+C466</f>
        <v>63303500</v>
      </c>
    </row>
    <row r="679" spans="1:3" x14ac:dyDescent="0.2">
      <c r="A679" s="92"/>
      <c r="B679" s="123"/>
      <c r="C679" s="124"/>
    </row>
    <row r="680" spans="1:3" x14ac:dyDescent="0.2">
      <c r="A680" s="92"/>
      <c r="B680" s="121" t="s">
        <v>567</v>
      </c>
      <c r="C680" s="122">
        <f>+C681</f>
        <v>4279264217</v>
      </c>
    </row>
    <row r="681" spans="1:3" x14ac:dyDescent="0.2">
      <c r="A681" s="92"/>
      <c r="B681" s="123" t="s">
        <v>568</v>
      </c>
      <c r="C681" s="124">
        <f>+C475</f>
        <v>4279264217</v>
      </c>
    </row>
    <row r="682" spans="1:3" x14ac:dyDescent="0.2">
      <c r="A682" s="92"/>
      <c r="B682" s="119"/>
      <c r="C682" s="120"/>
    </row>
    <row r="683" spans="1:3" x14ac:dyDescent="0.2">
      <c r="A683" s="92"/>
      <c r="B683" s="125" t="s">
        <v>498</v>
      </c>
      <c r="C683" s="126">
        <f>SUM(C684:C686)</f>
        <v>2175695998</v>
      </c>
    </row>
    <row r="684" spans="1:3" x14ac:dyDescent="0.2">
      <c r="A684" s="92"/>
      <c r="B684" s="119" t="s">
        <v>569</v>
      </c>
      <c r="C684" s="120">
        <f>+C516</f>
        <v>338264298</v>
      </c>
    </row>
    <row r="685" spans="1:3" x14ac:dyDescent="0.2">
      <c r="A685" s="92"/>
      <c r="B685" s="119" t="s">
        <v>570</v>
      </c>
      <c r="C685" s="120">
        <f>+C522</f>
        <v>100000000</v>
      </c>
    </row>
    <row r="686" spans="1:3" x14ac:dyDescent="0.2">
      <c r="A686" s="92"/>
      <c r="B686" s="119" t="s">
        <v>571</v>
      </c>
      <c r="C686" s="120">
        <f>+C525</f>
        <v>1737431700</v>
      </c>
    </row>
    <row r="687" spans="1:3" x14ac:dyDescent="0.2">
      <c r="A687" s="92"/>
      <c r="B687" s="123"/>
      <c r="C687" s="124"/>
    </row>
    <row r="688" spans="1:3" x14ac:dyDescent="0.2">
      <c r="A688" s="92"/>
      <c r="B688" s="127" t="s">
        <v>28</v>
      </c>
      <c r="C688" s="124">
        <f>+C564</f>
        <v>72310529176</v>
      </c>
    </row>
    <row r="689" spans="1:3" x14ac:dyDescent="0.2">
      <c r="A689" s="92"/>
      <c r="B689" s="127"/>
      <c r="C689" s="124"/>
    </row>
    <row r="690" spans="1:3" x14ac:dyDescent="0.2">
      <c r="A690" s="92"/>
      <c r="B690" s="125" t="s">
        <v>30</v>
      </c>
      <c r="C690" s="120">
        <v>0</v>
      </c>
    </row>
    <row r="691" spans="1:3" x14ac:dyDescent="0.2">
      <c r="A691" s="92"/>
      <c r="B691" s="128"/>
      <c r="C691" s="126"/>
    </row>
  </sheetData>
  <mergeCells count="18">
    <mergeCell ref="A9:C9"/>
    <mergeCell ref="A10:C10"/>
    <mergeCell ref="A25:C25"/>
    <mergeCell ref="B171:C171"/>
    <mergeCell ref="A26:C26"/>
    <mergeCell ref="B2:C2"/>
    <mergeCell ref="A6:C6"/>
    <mergeCell ref="B28:C28"/>
    <mergeCell ref="A15:C15"/>
    <mergeCell ref="A17:C17"/>
    <mergeCell ref="A19:C19"/>
    <mergeCell ref="A21:C21"/>
    <mergeCell ref="A11:C11"/>
    <mergeCell ref="A13:C13"/>
    <mergeCell ref="A1:A3"/>
    <mergeCell ref="B1:C1"/>
    <mergeCell ref="A5:C5"/>
    <mergeCell ref="A8:C8"/>
  </mergeCells>
  <pageMargins left="0.70866141732283472" right="0.70866141732283472" top="0.74803149606299213" bottom="0.94488188976377963" header="0.31496062992125984" footer="0.31496062992125984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83649" r:id="rId4">
          <objectPr defaultSize="0" autoPict="0" macro="[2]!Objeto1_AlHacerClic" r:id="rId5">
            <anchor moveWithCells="1" sizeWithCells="1">
              <from>
                <xdr:col>1</xdr:col>
                <xdr:colOff>0</xdr:colOff>
                <xdr:row>3</xdr:row>
                <xdr:rowOff>0</xdr:rowOff>
              </from>
              <to>
                <xdr:col>1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283649" r:id="rId4"/>
      </mc:Fallback>
    </mc:AlternateContent>
    <mc:AlternateContent xmlns:mc="http://schemas.openxmlformats.org/markup-compatibility/2006">
      <mc:Choice Requires="x14">
        <oleObject progId="Word.Picture.8" shapeId="283667" r:id="rId6">
          <objectPr defaultSize="0" autoPict="0" macro="[2]!Objeto1_AlHacerClic" r:id="rId5">
            <anchor moveWithCells="1" sizeWithCells="1">
              <from>
                <xdr:col>1</xdr:col>
                <xdr:colOff>2257425</xdr:colOff>
                <xdr:row>560</xdr:row>
                <xdr:rowOff>0</xdr:rowOff>
              </from>
              <to>
                <xdr:col>1</xdr:col>
                <xdr:colOff>2762250</xdr:colOff>
                <xdr:row>560</xdr:row>
                <xdr:rowOff>0</xdr:rowOff>
              </to>
            </anchor>
          </objectPr>
        </oleObject>
      </mc:Choice>
      <mc:Fallback>
        <oleObject progId="Word.Picture.8" shapeId="283667" r:id="rId6"/>
      </mc:Fallback>
    </mc:AlternateContent>
    <mc:AlternateContent xmlns:mc="http://schemas.openxmlformats.org/markup-compatibility/2006">
      <mc:Choice Requires="x14">
        <oleObject progId="Word.Picture.8" shapeId="283668" r:id="rId7">
          <objectPr defaultSize="0" autoPict="0" macro="[2]!Objeto1_AlHacerClic" r:id="rId5">
            <anchor moveWithCells="1" sizeWithCells="1">
              <from>
                <xdr:col>2</xdr:col>
                <xdr:colOff>2257425</xdr:colOff>
                <xdr:row>560</xdr:row>
                <xdr:rowOff>0</xdr:rowOff>
              </from>
              <to>
                <xdr:col>2</xdr:col>
                <xdr:colOff>1295400</xdr:colOff>
                <xdr:row>560</xdr:row>
                <xdr:rowOff>0</xdr:rowOff>
              </to>
            </anchor>
          </objectPr>
        </oleObject>
      </mc:Choice>
      <mc:Fallback>
        <oleObject progId="Word.Picture.8" shapeId="283668" r:id="rId7"/>
      </mc:Fallback>
    </mc:AlternateContent>
    <mc:AlternateContent xmlns:mc="http://schemas.openxmlformats.org/markup-compatibility/2006">
      <mc:Choice Requires="x14">
        <oleObject progId="Word.Picture.8" shapeId="283669" r:id="rId8">
          <objectPr defaultSize="0" autoPict="0" macro="[2]!Objeto1_AlHacerClic" r:id="rId5">
            <anchor moveWithCells="1" sizeWithCells="1">
              <from>
                <xdr:col>2</xdr:col>
                <xdr:colOff>2257425</xdr:colOff>
                <xdr:row>560</xdr:row>
                <xdr:rowOff>0</xdr:rowOff>
              </from>
              <to>
                <xdr:col>2</xdr:col>
                <xdr:colOff>1295400</xdr:colOff>
                <xdr:row>560</xdr:row>
                <xdr:rowOff>0</xdr:rowOff>
              </to>
            </anchor>
          </objectPr>
        </oleObject>
      </mc:Choice>
      <mc:Fallback>
        <oleObject progId="Word.Picture.8" shapeId="283669" r:id="rId8"/>
      </mc:Fallback>
    </mc:AlternateContent>
    <mc:AlternateContent xmlns:mc="http://schemas.openxmlformats.org/markup-compatibility/2006">
      <mc:Choice Requires="x14">
        <oleObject progId="Word.Picture.8" shapeId="283670" r:id="rId9">
          <objectPr defaultSize="0" autoPict="0" macro="[2]!Objeto1_AlHacerClic" r:id="rId5">
            <anchor moveWithCells="1" sizeWithCells="1">
              <from>
                <xdr:col>2</xdr:col>
                <xdr:colOff>2257425</xdr:colOff>
                <xdr:row>560</xdr:row>
                <xdr:rowOff>0</xdr:rowOff>
              </from>
              <to>
                <xdr:col>2</xdr:col>
                <xdr:colOff>1295400</xdr:colOff>
                <xdr:row>560</xdr:row>
                <xdr:rowOff>0</xdr:rowOff>
              </to>
            </anchor>
          </objectPr>
        </oleObject>
      </mc:Choice>
      <mc:Fallback>
        <oleObject progId="Word.Picture.8" shapeId="283670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 </vt:lpstr>
    </vt:vector>
  </TitlesOfParts>
  <Company>UNIDAD DE PRESUPUESTO2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Luz Marina</cp:lastModifiedBy>
  <cp:lastPrinted>2014-01-27T21:25:29Z</cp:lastPrinted>
  <dcterms:created xsi:type="dcterms:W3CDTF">1997-06-05T12:58:17Z</dcterms:created>
  <dcterms:modified xsi:type="dcterms:W3CDTF">2017-05-10T14:03:11Z</dcterms:modified>
</cp:coreProperties>
</file>